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3" activeTab="0"/>
  </bookViews>
  <sheets>
    <sheet name="ДодРП 2015-6" sheetId="1" r:id="rId1"/>
  </sheets>
  <definedNames/>
  <calcPr fullCalcOnLoad="1" refMode="R1C1"/>
</workbook>
</file>

<file path=xl/sharedStrings.xml><?xml version="1.0" encoding="utf-8"?>
<sst xmlns="http://schemas.openxmlformats.org/spreadsheetml/2006/main" count="372" uniqueCount="150">
  <si>
    <t>№</t>
  </si>
  <si>
    <t>з/п</t>
  </si>
  <si>
    <t>предмета</t>
  </si>
  <si>
    <t>закупівлі</t>
  </si>
  <si>
    <t xml:space="preserve">Очікувана </t>
  </si>
  <si>
    <t>вартість</t>
  </si>
  <si>
    <t>Дані щодо кожного окремого предмета закупівлі</t>
  </si>
  <si>
    <t>АК "Київенерго"</t>
  </si>
  <si>
    <t>загальний фонд</t>
  </si>
  <si>
    <t>спеціальний</t>
  </si>
  <si>
    <t>фонд</t>
  </si>
  <si>
    <t xml:space="preserve">м.п. </t>
  </si>
  <si>
    <t>МВЦ "Медінформ"</t>
  </si>
  <si>
    <t>спеціальний фонд</t>
  </si>
  <si>
    <t>загальний</t>
  </si>
  <si>
    <t>КМІОЦ</t>
  </si>
  <si>
    <t>ВАТ "АК Кивводоканал"</t>
  </si>
  <si>
    <t>Всього</t>
  </si>
  <si>
    <t>Обовязкові платежі до бюджету</t>
  </si>
  <si>
    <t xml:space="preserve">Всього </t>
  </si>
  <si>
    <t>Придбання книг  "Норматинві директивні правові</t>
  </si>
  <si>
    <t xml:space="preserve"> "документи" по спеціальностях та  іншої анало-</t>
  </si>
  <si>
    <t xml:space="preserve">гічної друкованої продукції </t>
  </si>
  <si>
    <t>(податок на землю, ПДВ, податок на прибуток)</t>
  </si>
  <si>
    <t>Вода природна</t>
  </si>
  <si>
    <t>Предмет закупівлі</t>
  </si>
  <si>
    <t>код</t>
  </si>
  <si>
    <t>КЕКВ</t>
  </si>
  <si>
    <t xml:space="preserve">Процедура </t>
  </si>
  <si>
    <t xml:space="preserve">МНІАЦ медичної статситики </t>
  </si>
  <si>
    <t>ТОВ "Укрспецполіграфія"</t>
  </si>
  <si>
    <t>-</t>
  </si>
  <si>
    <t>ТОВ "Бест"</t>
  </si>
  <si>
    <t>ТОВ "Діана"</t>
  </si>
  <si>
    <t xml:space="preserve"> </t>
  </si>
  <si>
    <t>Книги, брошури, рекламні проспекти та подібні</t>
  </si>
  <si>
    <t>матеріали, друковані, інші</t>
  </si>
  <si>
    <t>Послуги щодо оброляння даних</t>
  </si>
  <si>
    <t>ПАТ "Укртелеком"</t>
  </si>
  <si>
    <t>Послуги стаціонарного телефонного звязку</t>
  </si>
  <si>
    <t>36.00.1</t>
  </si>
  <si>
    <t>Енергія електрична</t>
  </si>
  <si>
    <t>35.11.1</t>
  </si>
  <si>
    <t xml:space="preserve">Пара та гаряча вода; постачання пари та </t>
  </si>
  <si>
    <t>гарячої води</t>
  </si>
  <si>
    <t>35.30.1</t>
  </si>
  <si>
    <t>63.11.1</t>
  </si>
  <si>
    <t>58.11.1</t>
  </si>
  <si>
    <t>ПП "Поліум"</t>
  </si>
  <si>
    <t xml:space="preserve">Папір і картон для писання, друкування чи іншої </t>
  </si>
  <si>
    <t>17.12.7</t>
  </si>
  <si>
    <t>ФОП Григораш</t>
  </si>
  <si>
    <t>безпечних відходів</t>
  </si>
  <si>
    <t xml:space="preserve">Послуги підприємств щодо перевезення </t>
  </si>
  <si>
    <t>38.11.6</t>
  </si>
  <si>
    <t>33.12.1</t>
  </si>
  <si>
    <t>Послуги щодо ремонтування та технічного</t>
  </si>
  <si>
    <t xml:space="preserve">обслуговування інших машин і устаткування </t>
  </si>
  <si>
    <t>загальної призначеності</t>
  </si>
  <si>
    <t>61.10.1</t>
  </si>
  <si>
    <t>Надання програмного застосування</t>
  </si>
  <si>
    <t>НДІІП НАПрНУ</t>
  </si>
  <si>
    <t>58.19.1</t>
  </si>
  <si>
    <t>Продукція друкована, інша</t>
  </si>
  <si>
    <t>Придбання бланків статистичної звітності</t>
  </si>
  <si>
    <t>вироби, паперові чи картонні</t>
  </si>
  <si>
    <t xml:space="preserve">швидкозшивачі, формуляри та інші канцелярські </t>
  </si>
  <si>
    <t>Журнали реєстраційні, бухгалтерські книги, бланки</t>
  </si>
  <si>
    <t>17.23.1</t>
  </si>
  <si>
    <t>іншими неорганічними речовинами</t>
  </si>
  <si>
    <t xml:space="preserve">графічної призначеності, крейдовані каоліном або </t>
  </si>
  <si>
    <t>(папір А4, А3)</t>
  </si>
  <si>
    <t>Пристрої запам'ятовувальні</t>
  </si>
  <si>
    <t>26.20.2</t>
  </si>
  <si>
    <t>ТОВ "АТП Шевченківського р-ну"</t>
  </si>
  <si>
    <t>Послуги щодо грошового посередництва, інші, н. в. і. у.</t>
  </si>
  <si>
    <t>64.19.3</t>
  </si>
  <si>
    <t>Форум</t>
  </si>
  <si>
    <t>Ремонтування комп'ютерів і периферійного устатковання</t>
  </si>
  <si>
    <t>95.11.1</t>
  </si>
  <si>
    <t>програмного забезпечення</t>
  </si>
  <si>
    <t xml:space="preserve">Послуги щодо консультування стосовне систем і </t>
  </si>
  <si>
    <t>Очищення та розподіл питної води</t>
  </si>
  <si>
    <t>62.02.2</t>
  </si>
  <si>
    <t>ДП "Поліграфічний комбінат "Зоря"</t>
  </si>
  <si>
    <t>Послуги з виготовлення продукції друкованої, інша</t>
  </si>
  <si>
    <t>Техніка конторська/офісна, інша</t>
  </si>
  <si>
    <t>28.23.2</t>
  </si>
  <si>
    <t>ТОВ "Торговий дім "Медіатрейдінг"</t>
  </si>
  <si>
    <t>Григораш</t>
  </si>
  <si>
    <t>33.14.1</t>
  </si>
  <si>
    <t>керувальної апаратури програмного забезпечення</t>
  </si>
  <si>
    <t xml:space="preserve">Ремонтування та технічне обслуговування розподільчої та </t>
  </si>
  <si>
    <t>41.00.4</t>
  </si>
  <si>
    <t>реконструкція, капітальний і поточні ремонти)</t>
  </si>
  <si>
    <t xml:space="preserve">Будування нежитлових будівель (нове будівництво, </t>
  </si>
  <si>
    <t>ТОВ "Укрцентрбуд"</t>
  </si>
  <si>
    <t xml:space="preserve">Надання програмного застосування </t>
  </si>
  <si>
    <t>71.11.2</t>
  </si>
  <si>
    <t xml:space="preserve">Послуги архітеркутні консультаційні </t>
  </si>
  <si>
    <t>Київескспертиза</t>
  </si>
  <si>
    <t xml:space="preserve">                        </t>
  </si>
  <si>
    <t>Кредиторська заборгованість 2013 року</t>
  </si>
  <si>
    <t>Частина третя статті 2 Закону України "Про здійс-</t>
  </si>
  <si>
    <t>нення державних закупівель" (із змінами)</t>
  </si>
  <si>
    <t>Додаток  до Річного плану закупівель із змінами</t>
  </si>
  <si>
    <t>бухгалтерських книг</t>
  </si>
  <si>
    <t xml:space="preserve">Придбання бланків журналів реєстраційних, </t>
  </si>
  <si>
    <t>84.11.13</t>
  </si>
  <si>
    <t>соціального планування і статистичні послуги</t>
  </si>
  <si>
    <t xml:space="preserve">Послуги у сфері загальнодержавного економічного та </t>
  </si>
  <si>
    <t>ТОВ "Медицина ВМ"</t>
  </si>
  <si>
    <t>ЗАТВЕРДЖЕНО</t>
  </si>
  <si>
    <t xml:space="preserve">Наказ Міністерства економічного </t>
  </si>
  <si>
    <t xml:space="preserve">розвитку і торгівлі України </t>
  </si>
  <si>
    <t xml:space="preserve">                                                                                                                                                    15 вересня 2014 року № 1106</t>
  </si>
  <si>
    <t>Кредиторська заборгованість 2014 року - 52541,17 грн.</t>
  </si>
  <si>
    <t>Кредиторська заборгованість 2014 року -0,74 грн.</t>
  </si>
  <si>
    <t>Кредиторська заборгованість 2014 року  -0,45 грн.</t>
  </si>
  <si>
    <t>Секретар комітету</t>
  </si>
  <si>
    <r>
      <t>Голова комітету                   _______________                                ___</t>
    </r>
    <r>
      <rPr>
        <u val="single"/>
        <sz val="12"/>
        <rFont val="Times New Roman"/>
        <family val="1"/>
      </rPr>
      <t>Л.В.Петравчук_</t>
    </r>
    <r>
      <rPr>
        <sz val="12"/>
        <rFont val="Times New Roman"/>
        <family val="1"/>
      </rPr>
      <t xml:space="preserve">__    </t>
    </r>
  </si>
  <si>
    <r>
      <t>з конкурсних торгів             _______________                                  ____</t>
    </r>
    <r>
      <rPr>
        <u val="single"/>
        <sz val="12"/>
        <rFont val="Times New Roman"/>
        <family val="1"/>
      </rPr>
      <t>О.С.Григоренко</t>
    </r>
    <r>
      <rPr>
        <sz val="12"/>
        <rFont val="Times New Roman"/>
        <family val="1"/>
      </rPr>
      <t>____</t>
    </r>
  </si>
  <si>
    <t>Примітки</t>
  </si>
  <si>
    <t xml:space="preserve">Орієнтовний </t>
  </si>
  <si>
    <t>початок</t>
  </si>
  <si>
    <t xml:space="preserve">проведення </t>
  </si>
  <si>
    <t>процедури</t>
  </si>
  <si>
    <t>2240</t>
  </si>
  <si>
    <t>БТІ</t>
  </si>
  <si>
    <t>Земельні відносини</t>
  </si>
  <si>
    <t>до  Кошторису на  2015 рік</t>
  </si>
  <si>
    <t>71.1</t>
  </si>
  <si>
    <t>Послуги архітерктурні та інженерні , повязані з ними</t>
  </si>
  <si>
    <t>послуги щодо технічного консультування</t>
  </si>
  <si>
    <t>ДП "Марина"</t>
  </si>
  <si>
    <t>спеціальниц фонд</t>
  </si>
  <si>
    <t>20.41.3</t>
  </si>
  <si>
    <t>Мило, засоби мийні та засоби для чищення</t>
  </si>
  <si>
    <t>ТОВ "ТК "Профіт"</t>
  </si>
  <si>
    <t>Вироби пластмасові інші….</t>
  </si>
  <si>
    <t>22.29.2</t>
  </si>
  <si>
    <t>Приладдя канцелярське тощо</t>
  </si>
  <si>
    <t xml:space="preserve">Папір копіювальний, самокопіювальний папір та інший </t>
  </si>
  <si>
    <t>в аркушах</t>
  </si>
  <si>
    <t xml:space="preserve">папір для виготовляння копій і відбитків, у рулонах або </t>
  </si>
  <si>
    <t>ТОВ "Експрес папір"</t>
  </si>
  <si>
    <t>Вогнегасники</t>
  </si>
  <si>
    <t>28.29.2</t>
  </si>
  <si>
    <t>ТОВ "Дужняк"</t>
  </si>
  <si>
    <t>""_липня 2015р.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</si>
</sst>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422]d\ mmmm\ yyyy&quot; 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45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10"/>
      <color indexed="57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21" xfId="0" applyNumberFormat="1" applyFont="1" applyBorder="1" applyAlignment="1">
      <alignment/>
    </xf>
    <xf numFmtId="14" fontId="0" fillId="0" borderId="15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24" xfId="0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2" fillId="33" borderId="26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27" xfId="0" applyFont="1" applyFill="1" applyBorder="1" applyAlignment="1">
      <alignment horizontal="center"/>
    </xf>
    <xf numFmtId="2" fontId="0" fillId="0" borderId="25" xfId="0" applyNumberFormat="1" applyFont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2" fontId="3" fillId="35" borderId="32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35" borderId="30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2" fillId="35" borderId="22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2" fontId="3" fillId="35" borderId="18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/>
    </xf>
    <xf numFmtId="2" fontId="3" fillId="35" borderId="13" xfId="0" applyNumberFormat="1" applyFont="1" applyFill="1" applyBorder="1" applyAlignment="1">
      <alignment/>
    </xf>
    <xf numFmtId="0" fontId="0" fillId="0" borderId="35" xfId="0" applyFont="1" applyBorder="1" applyAlignment="1">
      <alignment/>
    </xf>
    <xf numFmtId="0" fontId="6" fillId="0" borderId="0" xfId="0" applyFont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4" fillId="0" borderId="36" xfId="0" applyFont="1" applyBorder="1" applyAlignment="1">
      <alignment/>
    </xf>
    <xf numFmtId="49" fontId="0" fillId="0" borderId="35" xfId="0" applyNumberFormat="1" applyFont="1" applyBorder="1" applyAlignment="1">
      <alignment/>
    </xf>
    <xf numFmtId="49" fontId="0" fillId="0" borderId="36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0" fillId="0" borderId="39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3" fillId="33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3" fillId="35" borderId="3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2" fillId="33" borderId="34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28" xfId="0" applyFont="1" applyBorder="1" applyAlignment="1">
      <alignment/>
    </xf>
    <xf numFmtId="2" fontId="0" fillId="0" borderId="34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0" fillId="0" borderId="44" xfId="0" applyFont="1" applyBorder="1" applyAlignment="1">
      <alignment/>
    </xf>
    <xf numFmtId="0" fontId="2" fillId="35" borderId="29" xfId="0" applyFont="1" applyFill="1" applyBorder="1" applyAlignment="1">
      <alignment horizontal="center"/>
    </xf>
    <xf numFmtId="0" fontId="4" fillId="0" borderId="41" xfId="0" applyFont="1" applyBorder="1" applyAlignment="1">
      <alignment/>
    </xf>
    <xf numFmtId="49" fontId="0" fillId="0" borderId="42" xfId="0" applyNumberFormat="1" applyFont="1" applyBorder="1" applyAlignment="1">
      <alignment horizontal="center"/>
    </xf>
    <xf numFmtId="0" fontId="4" fillId="0" borderId="42" xfId="0" applyFont="1" applyBorder="1" applyAlignment="1">
      <alignment/>
    </xf>
    <xf numFmtId="49" fontId="0" fillId="0" borderId="43" xfId="0" applyNumberFormat="1" applyFont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14" fontId="0" fillId="0" borderId="42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4" fontId="0" fillId="0" borderId="43" xfId="0" applyNumberFormat="1" applyFont="1" applyBorder="1" applyAlignment="1">
      <alignment/>
    </xf>
    <xf numFmtId="2" fontId="3" fillId="35" borderId="43" xfId="0" applyNumberFormat="1" applyFont="1" applyFill="1" applyBorder="1" applyAlignment="1">
      <alignment/>
    </xf>
    <xf numFmtId="0" fontId="0" fillId="0" borderId="42" xfId="0" applyFont="1" applyBorder="1" applyAlignment="1">
      <alignment horizontal="center"/>
    </xf>
    <xf numFmtId="14" fontId="0" fillId="0" borderId="42" xfId="0" applyNumberFormat="1" applyFont="1" applyBorder="1" applyAlignment="1">
      <alignment horizontal="center"/>
    </xf>
    <xf numFmtId="14" fontId="0" fillId="0" borderId="43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1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5" borderId="48" xfId="0" applyFont="1" applyFill="1" applyBorder="1" applyAlignment="1">
      <alignment/>
    </xf>
    <xf numFmtId="0" fontId="3" fillId="0" borderId="41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3" fillId="33" borderId="48" xfId="0" applyFont="1" applyFill="1" applyBorder="1" applyAlignment="1">
      <alignment/>
    </xf>
    <xf numFmtId="0" fontId="3" fillId="35" borderId="41" xfId="0" applyFont="1" applyFill="1" applyBorder="1" applyAlignment="1">
      <alignment/>
    </xf>
    <xf numFmtId="0" fontId="0" fillId="0" borderId="24" xfId="0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0" xfId="0" applyFont="1" applyFill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4" fillId="0" borderId="13" xfId="0" applyFont="1" applyBorder="1" applyAlignment="1">
      <alignment/>
    </xf>
    <xf numFmtId="49" fontId="0" fillId="0" borderId="49" xfId="0" applyNumberFormat="1" applyFont="1" applyBorder="1" applyAlignment="1">
      <alignment/>
    </xf>
    <xf numFmtId="0" fontId="6" fillId="0" borderId="5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5" borderId="41" xfId="0" applyFont="1" applyFill="1" applyBorder="1" applyAlignment="1">
      <alignment horizontal="center"/>
    </xf>
    <xf numFmtId="14" fontId="0" fillId="0" borderId="29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14" fontId="0" fillId="0" borderId="34" xfId="0" applyNumberFormat="1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49" fontId="0" fillId="0" borderId="29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2" fontId="3" fillId="35" borderId="0" xfId="0" applyNumberFormat="1" applyFont="1" applyFill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14" fontId="13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49" fontId="6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3" fillId="0" borderId="32" xfId="0" applyFont="1" applyFill="1" applyBorder="1" applyAlignment="1">
      <alignment/>
    </xf>
    <xf numFmtId="2" fontId="3" fillId="0" borderId="32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3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24" xfId="0" applyFont="1" applyBorder="1" applyAlignment="1">
      <alignment/>
    </xf>
    <xf numFmtId="49" fontId="6" fillId="0" borderId="21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5" xfId="0" applyFont="1" applyBorder="1" applyAlignment="1">
      <alignment/>
    </xf>
    <xf numFmtId="49" fontId="6" fillId="0" borderId="35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36" xfId="0" applyFont="1" applyBorder="1" applyAlignment="1">
      <alignment/>
    </xf>
    <xf numFmtId="49" fontId="6" fillId="0" borderId="13" xfId="0" applyNumberFormat="1" applyFont="1" applyBorder="1" applyAlignment="1">
      <alignment/>
    </xf>
    <xf numFmtId="0" fontId="9" fillId="0" borderId="29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/>
    </xf>
    <xf numFmtId="49" fontId="6" fillId="0" borderId="14" xfId="0" applyNumberFormat="1" applyFont="1" applyBorder="1" applyAlignment="1">
      <alignment/>
    </xf>
    <xf numFmtId="2" fontId="6" fillId="0" borderId="34" xfId="0" applyNumberFormat="1" applyFont="1" applyBorder="1" applyAlignment="1">
      <alignment/>
    </xf>
    <xf numFmtId="14" fontId="6" fillId="0" borderId="34" xfId="0" applyNumberFormat="1" applyFont="1" applyBorder="1" applyAlignment="1">
      <alignment horizontal="center"/>
    </xf>
    <xf numFmtId="14" fontId="6" fillId="0" borderId="42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2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9" xfId="0" applyFont="1" applyBorder="1" applyAlignment="1">
      <alignment/>
    </xf>
    <xf numFmtId="0" fontId="19" fillId="35" borderId="48" xfId="0" applyFont="1" applyFill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2" fontId="3" fillId="33" borderId="43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3" fillId="33" borderId="30" xfId="0" applyFont="1" applyFill="1" applyBorder="1" applyAlignment="1">
      <alignment/>
    </xf>
    <xf numFmtId="2" fontId="3" fillId="33" borderId="31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2" fontId="3" fillId="35" borderId="3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35" borderId="18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356"/>
  <sheetViews>
    <sheetView tabSelected="1" zoomScaleSheetLayoutView="75" zoomScalePageLayoutView="0" workbookViewId="0" topLeftCell="A1">
      <pane xSplit="1" ySplit="40" topLeftCell="B272" activePane="bottomRight" state="frozen"/>
      <selection pane="topLeft" activeCell="A1" sqref="A1"/>
      <selection pane="topRight" activeCell="B1" sqref="B1"/>
      <selection pane="bottomLeft" activeCell="A41" sqref="A41"/>
      <selection pane="bottomRight" activeCell="D55" sqref="D55:E55"/>
    </sheetView>
  </sheetViews>
  <sheetFormatPr defaultColWidth="9.140625" defaultRowHeight="12.75"/>
  <cols>
    <col min="1" max="1" width="3.7109375" style="14" customWidth="1"/>
    <col min="2" max="2" width="51.00390625" style="14" customWidth="1"/>
    <col min="3" max="3" width="6.8515625" style="14" customWidth="1"/>
    <col min="4" max="4" width="18.140625" style="14" customWidth="1"/>
    <col min="5" max="5" width="12.00390625" style="14" customWidth="1"/>
    <col min="6" max="6" width="12.57421875" style="14" customWidth="1"/>
    <col min="7" max="7" width="11.28125" style="14" customWidth="1"/>
    <col min="8" max="8" width="55.140625" style="14" customWidth="1"/>
    <col min="9" max="9" width="9.57421875" style="71" bestFit="1" customWidth="1"/>
    <col min="10" max="10" width="16.140625" style="84" customWidth="1"/>
    <col min="11" max="11" width="9.57421875" style="84" customWidth="1"/>
    <col min="12" max="12" width="8.57421875" style="84" customWidth="1"/>
    <col min="13" max="13" width="18.00390625" style="84" customWidth="1"/>
    <col min="14" max="14" width="23.8515625" style="84" customWidth="1"/>
    <col min="15" max="15" width="14.7109375" style="225" customWidth="1"/>
    <col min="16" max="24" width="9.140625" style="84" customWidth="1"/>
    <col min="25" max="160" width="9.140625" style="8" customWidth="1"/>
    <col min="161" max="16384" width="9.140625" style="14" customWidth="1"/>
  </cols>
  <sheetData>
    <row r="1" spans="1:8" ht="12.75">
      <c r="A1" s="305" t="s">
        <v>112</v>
      </c>
      <c r="B1" s="305"/>
      <c r="C1" s="305"/>
      <c r="D1" s="305"/>
      <c r="E1" s="305"/>
      <c r="F1" s="305"/>
      <c r="G1" s="305"/>
      <c r="H1" s="305"/>
    </row>
    <row r="2" spans="1:8" ht="12.75">
      <c r="A2" s="305" t="s">
        <v>113</v>
      </c>
      <c r="B2" s="305"/>
      <c r="C2" s="305"/>
      <c r="D2" s="305"/>
      <c r="E2" s="305"/>
      <c r="F2" s="305"/>
      <c r="G2" s="305"/>
      <c r="H2" s="305"/>
    </row>
    <row r="3" spans="1:8" ht="12.75">
      <c r="A3" s="305" t="s">
        <v>114</v>
      </c>
      <c r="B3" s="305"/>
      <c r="C3" s="305"/>
      <c r="D3" s="305"/>
      <c r="E3" s="305"/>
      <c r="F3" s="305"/>
      <c r="G3" s="305"/>
      <c r="H3" s="305"/>
    </row>
    <row r="4" spans="1:8" ht="12.75">
      <c r="A4" s="305" t="s">
        <v>115</v>
      </c>
      <c r="B4" s="305"/>
      <c r="C4" s="305"/>
      <c r="D4" s="305"/>
      <c r="E4" s="305"/>
      <c r="F4" s="305"/>
      <c r="G4" s="305"/>
      <c r="H4" s="305"/>
    </row>
    <row r="5" spans="1:160" s="102" customFormat="1" ht="15">
      <c r="A5" s="100" t="s">
        <v>34</v>
      </c>
      <c r="B5" s="307" t="s">
        <v>105</v>
      </c>
      <c r="C5" s="307"/>
      <c r="D5" s="307"/>
      <c r="E5" s="307"/>
      <c r="F5" s="307"/>
      <c r="G5" s="307"/>
      <c r="H5" s="307"/>
      <c r="I5" s="124"/>
      <c r="J5" s="104"/>
      <c r="K5" s="104"/>
      <c r="L5" s="104"/>
      <c r="M5" s="104"/>
      <c r="N5" s="104"/>
      <c r="O5" s="226"/>
      <c r="P5" s="104"/>
      <c r="Q5" s="104"/>
      <c r="R5" s="104"/>
      <c r="S5" s="104"/>
      <c r="T5" s="104"/>
      <c r="U5" s="104"/>
      <c r="V5" s="104"/>
      <c r="W5" s="104"/>
      <c r="X5" s="104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</row>
    <row r="6" spans="1:160" s="102" customFormat="1" ht="15">
      <c r="A6" s="103"/>
      <c r="B6" s="307" t="s">
        <v>29</v>
      </c>
      <c r="C6" s="307"/>
      <c r="D6" s="307"/>
      <c r="E6" s="307"/>
      <c r="F6" s="307"/>
      <c r="G6" s="307"/>
      <c r="H6" s="307"/>
      <c r="I6" s="125"/>
      <c r="J6" s="104"/>
      <c r="K6" s="104"/>
      <c r="L6" s="104"/>
      <c r="M6" s="104"/>
      <c r="N6" s="104"/>
      <c r="O6" s="226"/>
      <c r="P6" s="104"/>
      <c r="Q6" s="104"/>
      <c r="R6" s="104"/>
      <c r="S6" s="104"/>
      <c r="T6" s="104"/>
      <c r="U6" s="104"/>
      <c r="V6" s="104"/>
      <c r="W6" s="104"/>
      <c r="X6" s="104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</row>
    <row r="7" spans="1:160" s="102" customFormat="1" ht="15">
      <c r="A7" s="100" t="s">
        <v>101</v>
      </c>
      <c r="B7" s="307" t="s">
        <v>130</v>
      </c>
      <c r="C7" s="307"/>
      <c r="D7" s="307"/>
      <c r="E7" s="307"/>
      <c r="F7" s="307"/>
      <c r="G7" s="307"/>
      <c r="H7" s="307"/>
      <c r="I7" s="124"/>
      <c r="J7" s="104"/>
      <c r="K7" s="104"/>
      <c r="L7" s="104"/>
      <c r="M7" s="104"/>
      <c r="N7" s="202"/>
      <c r="O7" s="226"/>
      <c r="P7" s="104"/>
      <c r="Q7" s="104"/>
      <c r="R7" s="104"/>
      <c r="S7" s="104"/>
      <c r="T7" s="104"/>
      <c r="U7" s="104"/>
      <c r="V7" s="104"/>
      <c r="W7" s="104"/>
      <c r="X7" s="104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</row>
    <row r="8" spans="1:160" s="34" customFormat="1" ht="15.75" hidden="1">
      <c r="A8" s="88"/>
      <c r="B8" s="306"/>
      <c r="C8" s="306"/>
      <c r="D8" s="306"/>
      <c r="E8" s="306"/>
      <c r="F8" s="306"/>
      <c r="G8" s="306"/>
      <c r="H8" s="306"/>
      <c r="I8" s="91"/>
      <c r="J8" s="105"/>
      <c r="K8" s="105"/>
      <c r="L8" s="105"/>
      <c r="M8" s="105"/>
      <c r="N8" s="105"/>
      <c r="O8" s="227"/>
      <c r="P8" s="105"/>
      <c r="Q8" s="105"/>
      <c r="R8" s="105"/>
      <c r="S8" s="105"/>
      <c r="T8" s="105"/>
      <c r="U8" s="105"/>
      <c r="V8" s="105"/>
      <c r="W8" s="105"/>
      <c r="X8" s="105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</row>
    <row r="9" spans="1:160" s="34" customFormat="1" ht="15.75" hidden="1">
      <c r="A9" s="306"/>
      <c r="B9" s="306"/>
      <c r="C9" s="306"/>
      <c r="D9" s="306"/>
      <c r="E9" s="306"/>
      <c r="F9" s="306"/>
      <c r="G9" s="306"/>
      <c r="H9" s="306"/>
      <c r="I9" s="92"/>
      <c r="J9" s="105"/>
      <c r="K9" s="105"/>
      <c r="L9" s="105"/>
      <c r="M9" s="105"/>
      <c r="N9" s="105"/>
      <c r="O9" s="227"/>
      <c r="P9" s="105"/>
      <c r="Q9" s="105"/>
      <c r="R9" s="105"/>
      <c r="S9" s="105"/>
      <c r="T9" s="105"/>
      <c r="U9" s="105"/>
      <c r="V9" s="105"/>
      <c r="W9" s="105"/>
      <c r="X9" s="105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</row>
    <row r="10" spans="12:17" ht="11.25" customHeight="1" thickBot="1">
      <c r="L10" s="299"/>
      <c r="M10" s="299"/>
      <c r="N10" s="299"/>
      <c r="O10" s="227"/>
      <c r="P10" s="200"/>
      <c r="Q10" s="200"/>
    </row>
    <row r="11" spans="1:17" ht="13.5" hidden="1" thickBot="1">
      <c r="A11" s="3" t="s">
        <v>0</v>
      </c>
      <c r="B11" s="300" t="s">
        <v>6</v>
      </c>
      <c r="C11" s="301"/>
      <c r="D11" s="301"/>
      <c r="E11" s="301"/>
      <c r="F11" s="301"/>
      <c r="G11" s="301"/>
      <c r="H11" s="302"/>
      <c r="L11" s="200"/>
      <c r="M11" s="200"/>
      <c r="N11" s="299"/>
      <c r="O11" s="227"/>
      <c r="P11" s="200"/>
      <c r="Q11" s="200"/>
    </row>
    <row r="12" spans="1:17" ht="12.75">
      <c r="A12" s="143" t="s">
        <v>1</v>
      </c>
      <c r="B12" s="203"/>
      <c r="C12" s="119" t="s">
        <v>26</v>
      </c>
      <c r="D12" s="301" t="s">
        <v>4</v>
      </c>
      <c r="E12" s="301"/>
      <c r="F12" s="119" t="s">
        <v>28</v>
      </c>
      <c r="G12" s="119" t="s">
        <v>123</v>
      </c>
      <c r="H12" s="109" t="s">
        <v>122</v>
      </c>
      <c r="I12" s="93"/>
      <c r="L12" s="200"/>
      <c r="M12" s="200"/>
      <c r="N12" s="299"/>
      <c r="O12" s="227"/>
      <c r="P12" s="200"/>
      <c r="Q12" s="200"/>
    </row>
    <row r="13" spans="1:8" ht="12.75">
      <c r="A13" s="144"/>
      <c r="B13" s="50" t="s">
        <v>25</v>
      </c>
      <c r="C13" s="120" t="s">
        <v>27</v>
      </c>
      <c r="D13" s="312" t="s">
        <v>5</v>
      </c>
      <c r="E13" s="312"/>
      <c r="F13" s="120" t="s">
        <v>3</v>
      </c>
      <c r="G13" s="120" t="s">
        <v>124</v>
      </c>
      <c r="H13" s="56"/>
    </row>
    <row r="14" spans="1:8" ht="12.75">
      <c r="A14" s="144"/>
      <c r="B14" s="50"/>
      <c r="C14" s="120"/>
      <c r="D14" s="312" t="s">
        <v>2</v>
      </c>
      <c r="E14" s="312"/>
      <c r="F14" s="120"/>
      <c r="G14" s="120" t="s">
        <v>125</v>
      </c>
      <c r="H14" s="56"/>
    </row>
    <row r="15" spans="1:10" ht="12.75">
      <c r="A15" s="144"/>
      <c r="B15" s="50"/>
      <c r="C15" s="120"/>
      <c r="D15" s="312" t="s">
        <v>3</v>
      </c>
      <c r="E15" s="312"/>
      <c r="F15" s="120"/>
      <c r="G15" s="120" t="s">
        <v>126</v>
      </c>
      <c r="H15" s="56"/>
      <c r="J15" s="90"/>
    </row>
    <row r="16" spans="1:10" ht="13.5" thickBot="1">
      <c r="A16" s="208"/>
      <c r="B16" s="51"/>
      <c r="C16" s="121"/>
      <c r="D16" s="51"/>
      <c r="E16" s="51"/>
      <c r="F16" s="121"/>
      <c r="G16" s="121"/>
      <c r="H16" s="39"/>
      <c r="J16" s="90"/>
    </row>
    <row r="17" spans="1:8" ht="13.5" thickBot="1">
      <c r="A17" s="96">
        <v>1</v>
      </c>
      <c r="B17" s="61">
        <v>1</v>
      </c>
      <c r="C17" s="120">
        <v>2</v>
      </c>
      <c r="D17" s="313">
        <v>3</v>
      </c>
      <c r="E17" s="313"/>
      <c r="F17" s="120">
        <v>4</v>
      </c>
      <c r="G17" s="121">
        <v>5</v>
      </c>
      <c r="H17" s="66">
        <v>6</v>
      </c>
    </row>
    <row r="18" spans="1:8" ht="13.5" hidden="1" thickBot="1">
      <c r="A18" s="3"/>
      <c r="B18" s="110"/>
      <c r="C18" s="172"/>
      <c r="D18" s="80"/>
      <c r="E18" s="21"/>
      <c r="F18" s="137"/>
      <c r="G18" s="137"/>
      <c r="H18" s="40" t="s">
        <v>48</v>
      </c>
    </row>
    <row r="19" spans="1:8" ht="13.5" hidden="1" thickBot="1">
      <c r="A19" s="6">
        <v>1</v>
      </c>
      <c r="B19" s="23" t="s">
        <v>67</v>
      </c>
      <c r="C19" s="120"/>
      <c r="D19" s="17" t="s">
        <v>14</v>
      </c>
      <c r="E19" s="24">
        <v>0</v>
      </c>
      <c r="F19" s="120" t="s">
        <v>68</v>
      </c>
      <c r="G19" s="120" t="s">
        <v>68</v>
      </c>
      <c r="H19" s="56" t="s">
        <v>64</v>
      </c>
    </row>
    <row r="20" spans="1:8" ht="13.5" hidden="1" thickBot="1">
      <c r="A20" s="6"/>
      <c r="B20" s="23" t="s">
        <v>66</v>
      </c>
      <c r="C20" s="120"/>
      <c r="D20" s="17" t="s">
        <v>10</v>
      </c>
      <c r="E20" s="24"/>
      <c r="F20" s="120"/>
      <c r="G20" s="120"/>
      <c r="H20" s="56"/>
    </row>
    <row r="21" spans="1:8" ht="13.5" hidden="1" thickBot="1">
      <c r="A21" s="6"/>
      <c r="B21" s="23" t="s">
        <v>65</v>
      </c>
      <c r="C21" s="120"/>
      <c r="D21" s="19"/>
      <c r="E21" s="23"/>
      <c r="F21" s="138"/>
      <c r="G21" s="138"/>
      <c r="H21" s="56"/>
    </row>
    <row r="22" spans="1:8" ht="13.5" hidden="1" thickBot="1">
      <c r="A22" s="6"/>
      <c r="B22" s="118"/>
      <c r="C22" s="173"/>
      <c r="D22" s="48"/>
      <c r="E22" s="23"/>
      <c r="F22" s="139"/>
      <c r="G22" s="139"/>
      <c r="H22" s="56"/>
    </row>
    <row r="23" spans="1:8" ht="13.5" hidden="1" thickBot="1">
      <c r="A23" s="6"/>
      <c r="B23" s="23"/>
      <c r="C23" s="120"/>
      <c r="D23" s="17"/>
      <c r="E23" s="24"/>
      <c r="F23" s="120"/>
      <c r="G23" s="120"/>
      <c r="H23" s="56"/>
    </row>
    <row r="24" spans="1:8" ht="13.5" hidden="1" thickBot="1">
      <c r="A24" s="6"/>
      <c r="B24" s="23"/>
      <c r="C24" s="120"/>
      <c r="D24" s="17"/>
      <c r="E24" s="24"/>
      <c r="F24" s="120"/>
      <c r="G24" s="120"/>
      <c r="H24" s="56"/>
    </row>
    <row r="25" spans="1:8" ht="13.5" hidden="1" thickBot="1">
      <c r="A25" s="11"/>
      <c r="B25" s="25"/>
      <c r="C25" s="121"/>
      <c r="D25" s="70"/>
      <c r="E25" s="25"/>
      <c r="F25" s="140"/>
      <c r="G25" s="140"/>
      <c r="H25" s="39"/>
    </row>
    <row r="26" spans="1:8" ht="13.5" hidden="1" thickBot="1">
      <c r="A26" s="3"/>
      <c r="B26" s="21"/>
      <c r="C26" s="119"/>
      <c r="D26" s="82"/>
      <c r="E26" s="54"/>
      <c r="F26" s="119"/>
      <c r="G26" s="119"/>
      <c r="H26" s="40"/>
    </row>
    <row r="27" spans="1:8" ht="13.5" hidden="1" thickBot="1">
      <c r="A27" s="6"/>
      <c r="B27" s="23"/>
      <c r="C27" s="120"/>
      <c r="D27" s="17"/>
      <c r="E27" s="24"/>
      <c r="F27" s="138"/>
      <c r="G27" s="138"/>
      <c r="H27" s="56"/>
    </row>
    <row r="28" spans="1:8" ht="13.5" hidden="1" thickBot="1">
      <c r="A28" s="6"/>
      <c r="B28" s="23"/>
      <c r="C28" s="120"/>
      <c r="D28" s="17"/>
      <c r="E28" s="24"/>
      <c r="F28" s="120"/>
      <c r="G28" s="120"/>
      <c r="H28" s="56"/>
    </row>
    <row r="29" spans="1:8" ht="13.5" hidden="1" thickBot="1">
      <c r="A29" s="6"/>
      <c r="B29" s="23"/>
      <c r="C29" s="120"/>
      <c r="D29" s="17"/>
      <c r="E29" s="24"/>
      <c r="F29" s="120"/>
      <c r="G29" s="120"/>
      <c r="H29" s="56"/>
    </row>
    <row r="30" spans="1:8" ht="13.5" hidden="1" thickBot="1">
      <c r="A30" s="11"/>
      <c r="B30" s="25"/>
      <c r="C30" s="121"/>
      <c r="D30" s="81"/>
      <c r="E30" s="36"/>
      <c r="F30" s="121"/>
      <c r="G30" s="121"/>
      <c r="H30" s="39"/>
    </row>
    <row r="31" spans="1:8" ht="13.5" hidden="1" thickBot="1">
      <c r="A31" s="3"/>
      <c r="B31" s="21"/>
      <c r="C31" s="119"/>
      <c r="D31" s="82"/>
      <c r="E31" s="54"/>
      <c r="F31" s="119"/>
      <c r="G31" s="119"/>
      <c r="H31" s="40"/>
    </row>
    <row r="32" spans="1:8" ht="13.5" hidden="1" thickBot="1">
      <c r="A32" s="6"/>
      <c r="B32" s="162"/>
      <c r="C32" s="120"/>
      <c r="D32" s="17"/>
      <c r="E32" s="24"/>
      <c r="F32" s="120"/>
      <c r="G32" s="120"/>
      <c r="H32" s="56"/>
    </row>
    <row r="33" spans="1:8" ht="13.5" hidden="1" thickBot="1">
      <c r="A33" s="6"/>
      <c r="B33" s="23"/>
      <c r="C33" s="120"/>
      <c r="D33" s="17"/>
      <c r="E33" s="24"/>
      <c r="F33" s="120"/>
      <c r="G33" s="120"/>
      <c r="H33" s="56"/>
    </row>
    <row r="34" spans="1:8" ht="13.5" hidden="1" thickBot="1">
      <c r="A34" s="6"/>
      <c r="B34" s="23"/>
      <c r="C34" s="120"/>
      <c r="D34" s="17"/>
      <c r="E34" s="24"/>
      <c r="F34" s="120"/>
      <c r="G34" s="120"/>
      <c r="H34" s="56"/>
    </row>
    <row r="35" spans="1:8" ht="13.5" hidden="1" thickBot="1">
      <c r="A35" s="11"/>
      <c r="B35" s="25"/>
      <c r="C35" s="121"/>
      <c r="D35" s="81"/>
      <c r="E35" s="36"/>
      <c r="F35" s="121"/>
      <c r="G35" s="121"/>
      <c r="H35" s="39"/>
    </row>
    <row r="36" spans="1:8" ht="13.5" hidden="1" thickBot="1">
      <c r="A36" s="67"/>
      <c r="B36" s="122" t="s">
        <v>19</v>
      </c>
      <c r="C36" s="174">
        <v>2210</v>
      </c>
      <c r="D36" s="165" t="s">
        <v>8</v>
      </c>
      <c r="E36" s="115">
        <f>E19+E23+E27+E32</f>
        <v>0</v>
      </c>
      <c r="F36" s="141"/>
      <c r="G36" s="141"/>
      <c r="H36" s="126"/>
    </row>
    <row r="37" spans="1:12" ht="13.5" hidden="1" thickBot="1">
      <c r="A37" s="16"/>
      <c r="B37" s="118"/>
      <c r="C37" s="173"/>
      <c r="D37" s="48"/>
      <c r="E37" s="23"/>
      <c r="F37" s="139"/>
      <c r="G37" s="139"/>
      <c r="H37" s="56" t="s">
        <v>12</v>
      </c>
      <c r="L37" s="90"/>
    </row>
    <row r="38" spans="1:10" ht="13.5" hidden="1" thickBot="1">
      <c r="A38" s="15">
        <v>3</v>
      </c>
      <c r="B38" s="23" t="s">
        <v>67</v>
      </c>
      <c r="C38" s="120"/>
      <c r="D38" s="17"/>
      <c r="E38" s="24">
        <v>0</v>
      </c>
      <c r="F38" s="120" t="s">
        <v>68</v>
      </c>
      <c r="G38" s="120"/>
      <c r="H38" s="56" t="s">
        <v>107</v>
      </c>
      <c r="J38" s="90"/>
    </row>
    <row r="39" spans="1:8" ht="13.5" hidden="1" thickBot="1">
      <c r="A39" s="15"/>
      <c r="B39" s="23" t="s">
        <v>66</v>
      </c>
      <c r="C39" s="120"/>
      <c r="D39" s="19"/>
      <c r="E39" s="24"/>
      <c r="F39" s="120"/>
      <c r="G39" s="120"/>
      <c r="H39" s="56" t="s">
        <v>106</v>
      </c>
    </row>
    <row r="40" spans="1:8" ht="13.5" hidden="1" thickBot="1">
      <c r="A40" s="20"/>
      <c r="B40" s="23" t="s">
        <v>65</v>
      </c>
      <c r="C40" s="120"/>
      <c r="D40" s="19"/>
      <c r="E40" s="23"/>
      <c r="F40" s="138"/>
      <c r="G40" s="138"/>
      <c r="H40" s="56"/>
    </row>
    <row r="41" spans="1:8" ht="12.75">
      <c r="A41" s="3"/>
      <c r="B41" s="3"/>
      <c r="C41" s="172"/>
      <c r="D41" s="168"/>
      <c r="E41" s="5"/>
      <c r="F41" s="137"/>
      <c r="G41" s="137"/>
      <c r="H41" s="40" t="s">
        <v>48</v>
      </c>
    </row>
    <row r="42" spans="1:16" ht="12.75">
      <c r="A42" s="6">
        <v>1</v>
      </c>
      <c r="B42" s="6" t="s">
        <v>67</v>
      </c>
      <c r="C42" s="120">
        <v>2210</v>
      </c>
      <c r="D42" s="294">
        <v>3695</v>
      </c>
      <c r="E42" s="294"/>
      <c r="F42" s="120" t="s">
        <v>68</v>
      </c>
      <c r="G42" s="120"/>
      <c r="H42" s="56" t="s">
        <v>64</v>
      </c>
      <c r="J42" s="90"/>
      <c r="L42" s="90"/>
      <c r="M42" s="289"/>
      <c r="N42" s="8"/>
      <c r="O42" s="228"/>
      <c r="P42" s="90"/>
    </row>
    <row r="43" spans="1:8" ht="12.75">
      <c r="A43" s="6"/>
      <c r="B43" s="6" t="s">
        <v>66</v>
      </c>
      <c r="C43" s="120"/>
      <c r="D43" s="8"/>
      <c r="E43" s="60"/>
      <c r="F43" s="120"/>
      <c r="G43" s="120"/>
      <c r="H43" s="56"/>
    </row>
    <row r="44" spans="1:8" ht="13.5" thickBot="1">
      <c r="A44" s="11"/>
      <c r="B44" s="11" t="s">
        <v>65</v>
      </c>
      <c r="C44" s="121"/>
      <c r="D44" s="13"/>
      <c r="E44" s="13"/>
      <c r="F44" s="140"/>
      <c r="G44" s="140"/>
      <c r="H44" s="39"/>
    </row>
    <row r="45" spans="1:8" ht="13.5" hidden="1" thickBot="1">
      <c r="A45" s="16"/>
      <c r="B45" s="239"/>
      <c r="C45" s="120"/>
      <c r="D45" s="17"/>
      <c r="E45" s="24"/>
      <c r="F45" s="120"/>
      <c r="G45" s="120"/>
      <c r="H45" s="56"/>
    </row>
    <row r="46" spans="1:8" ht="13.5" hidden="1" thickBot="1">
      <c r="A46" s="15">
        <v>8</v>
      </c>
      <c r="B46" s="239" t="s">
        <v>49</v>
      </c>
      <c r="C46" s="120"/>
      <c r="D46" s="17"/>
      <c r="E46" s="24">
        <v>0</v>
      </c>
      <c r="F46" s="138" t="s">
        <v>50</v>
      </c>
      <c r="G46" s="138"/>
      <c r="H46" s="56"/>
    </row>
    <row r="47" spans="1:8" ht="13.5" hidden="1" thickBot="1">
      <c r="A47" s="15"/>
      <c r="B47" s="239" t="s">
        <v>70</v>
      </c>
      <c r="C47" s="120"/>
      <c r="D47" s="19"/>
      <c r="E47" s="24"/>
      <c r="F47" s="120"/>
      <c r="G47" s="120"/>
      <c r="H47" s="56">
        <v>-3997</v>
      </c>
    </row>
    <row r="48" spans="1:8" ht="13.5" hidden="1" thickBot="1">
      <c r="A48" s="15"/>
      <c r="B48" s="239" t="s">
        <v>69</v>
      </c>
      <c r="C48" s="120"/>
      <c r="D48" s="17"/>
      <c r="E48" s="24"/>
      <c r="F48" s="120"/>
      <c r="G48" s="120"/>
      <c r="H48" s="56"/>
    </row>
    <row r="49" spans="1:8" ht="13.5" hidden="1" thickBot="1">
      <c r="A49" s="20"/>
      <c r="B49" s="243" t="s">
        <v>71</v>
      </c>
      <c r="C49" s="121"/>
      <c r="D49" s="81"/>
      <c r="E49" s="36"/>
      <c r="F49" s="121"/>
      <c r="G49" s="121"/>
      <c r="H49" s="39"/>
    </row>
    <row r="50" spans="1:8" ht="13.5" hidden="1" thickBot="1">
      <c r="A50" s="16"/>
      <c r="B50" s="246"/>
      <c r="C50" s="119"/>
      <c r="D50" s="72"/>
      <c r="E50" s="21"/>
      <c r="F50" s="143"/>
      <c r="G50" s="143"/>
      <c r="H50" s="40"/>
    </row>
    <row r="51" spans="1:8" ht="13.5" hidden="1" thickBot="1">
      <c r="A51" s="15">
        <v>10</v>
      </c>
      <c r="B51" s="84" t="s">
        <v>72</v>
      </c>
      <c r="C51" s="120"/>
      <c r="D51" s="17"/>
      <c r="E51" s="24">
        <v>0</v>
      </c>
      <c r="F51" s="120" t="s">
        <v>73</v>
      </c>
      <c r="G51" s="120"/>
      <c r="H51" s="129" t="e">
        <f>#REF!+E51</f>
        <v>#REF!</v>
      </c>
    </row>
    <row r="52" spans="1:8" ht="13.5" hidden="1" thickBot="1">
      <c r="A52" s="15"/>
      <c r="B52" s="239"/>
      <c r="C52" s="120"/>
      <c r="D52" s="17"/>
      <c r="E52" s="23"/>
      <c r="F52" s="144"/>
      <c r="G52" s="144"/>
      <c r="H52" s="56"/>
    </row>
    <row r="53" spans="1:8" ht="13.5" hidden="1" thickBot="1">
      <c r="A53" s="15"/>
      <c r="B53" s="239"/>
      <c r="C53" s="120"/>
      <c r="D53" s="19"/>
      <c r="E53" s="23"/>
      <c r="F53" s="144"/>
      <c r="G53" s="144"/>
      <c r="H53" s="56"/>
    </row>
    <row r="54" spans="1:8" ht="12.75">
      <c r="A54" s="3"/>
      <c r="B54" s="3"/>
      <c r="C54" s="119"/>
      <c r="D54" s="5"/>
      <c r="E54" s="5"/>
      <c r="F54" s="143"/>
      <c r="G54" s="143"/>
      <c r="H54" s="40"/>
    </row>
    <row r="55" spans="1:16" ht="12.75">
      <c r="A55" s="6">
        <v>2</v>
      </c>
      <c r="B55" s="6" t="s">
        <v>141</v>
      </c>
      <c r="C55" s="120">
        <v>2210</v>
      </c>
      <c r="D55" s="294">
        <f>4150+2705</f>
        <v>6855</v>
      </c>
      <c r="E55" s="294"/>
      <c r="F55" s="120" t="s">
        <v>140</v>
      </c>
      <c r="G55" s="120"/>
      <c r="H55" s="56" t="s">
        <v>138</v>
      </c>
      <c r="J55" s="90"/>
      <c r="L55" s="90"/>
      <c r="M55" s="289"/>
      <c r="N55" s="8"/>
      <c r="O55" s="228"/>
      <c r="P55" s="90"/>
    </row>
    <row r="56" spans="1:14" ht="13.5" thickBot="1">
      <c r="A56" s="11"/>
      <c r="B56" s="11"/>
      <c r="C56" s="121"/>
      <c r="D56" s="8"/>
      <c r="E56" s="60"/>
      <c r="F56" s="121"/>
      <c r="G56" s="121"/>
      <c r="H56" s="39"/>
      <c r="L56" s="90"/>
      <c r="M56" s="290"/>
      <c r="N56" s="8"/>
    </row>
    <row r="57" spans="1:14" ht="12.75">
      <c r="A57" s="15"/>
      <c r="B57" s="239"/>
      <c r="C57" s="251"/>
      <c r="D57" s="215"/>
      <c r="E57" s="274"/>
      <c r="F57" s="66"/>
      <c r="G57" s="120"/>
      <c r="H57" s="56"/>
      <c r="L57" s="90"/>
      <c r="M57" s="290"/>
      <c r="N57" s="8"/>
    </row>
    <row r="58" spans="1:16" ht="12.75">
      <c r="A58" s="15">
        <v>3</v>
      </c>
      <c r="B58" s="23" t="s">
        <v>142</v>
      </c>
      <c r="C58" s="251"/>
      <c r="D58" s="253"/>
      <c r="E58" s="254"/>
      <c r="F58" s="182" t="s">
        <v>50</v>
      </c>
      <c r="G58" s="138"/>
      <c r="H58" s="234" t="s">
        <v>138</v>
      </c>
      <c r="L58" s="90"/>
      <c r="M58" s="289"/>
      <c r="N58" s="8"/>
      <c r="O58" s="228"/>
      <c r="P58" s="90"/>
    </row>
    <row r="59" spans="1:14" ht="12.75">
      <c r="A59" s="15"/>
      <c r="B59" s="23" t="s">
        <v>144</v>
      </c>
      <c r="C59" s="96">
        <v>2210</v>
      </c>
      <c r="D59" s="295">
        <f>3400+5000-1402</f>
        <v>6998</v>
      </c>
      <c r="E59" s="296"/>
      <c r="F59" s="66"/>
      <c r="G59" s="120"/>
      <c r="H59" s="56"/>
      <c r="M59" s="290"/>
      <c r="N59" s="8"/>
    </row>
    <row r="60" spans="1:14" ht="12.75">
      <c r="A60" s="15"/>
      <c r="B60" s="23" t="s">
        <v>143</v>
      </c>
      <c r="C60" s="251"/>
      <c r="D60" s="253"/>
      <c r="E60" s="254"/>
      <c r="F60" s="66"/>
      <c r="G60" s="120"/>
      <c r="H60" s="56"/>
      <c r="M60" s="8"/>
      <c r="N60" s="8"/>
    </row>
    <row r="61" spans="1:14" ht="13.5" thickBot="1">
      <c r="A61" s="20"/>
      <c r="B61" s="25"/>
      <c r="C61" s="258"/>
      <c r="D61" s="259"/>
      <c r="E61" s="260"/>
      <c r="F61" s="213"/>
      <c r="G61" s="121"/>
      <c r="H61" s="39"/>
      <c r="M61" s="8"/>
      <c r="N61" s="8"/>
    </row>
    <row r="62" spans="1:14" ht="12.75">
      <c r="A62" s="3"/>
      <c r="B62" s="231"/>
      <c r="C62" s="232"/>
      <c r="D62" s="201"/>
      <c r="E62" s="84"/>
      <c r="F62" s="143"/>
      <c r="G62" s="143"/>
      <c r="H62" s="40"/>
      <c r="L62" s="90"/>
      <c r="M62" s="8"/>
      <c r="N62" s="60"/>
    </row>
    <row r="63" spans="1:16" ht="12.75">
      <c r="A63" s="6">
        <v>4</v>
      </c>
      <c r="B63" s="6" t="s">
        <v>137</v>
      </c>
      <c r="C63" s="120">
        <v>2210</v>
      </c>
      <c r="D63" s="294">
        <f>811</f>
        <v>811</v>
      </c>
      <c r="E63" s="294"/>
      <c r="F63" s="120" t="s">
        <v>136</v>
      </c>
      <c r="G63" s="120"/>
      <c r="H63" s="234" t="s">
        <v>138</v>
      </c>
      <c r="K63" s="90"/>
      <c r="M63" s="289"/>
      <c r="N63" s="8"/>
      <c r="O63" s="228"/>
      <c r="P63" s="90"/>
    </row>
    <row r="64" spans="1:14" ht="13.5" thickBot="1">
      <c r="A64" s="11"/>
      <c r="B64" s="237"/>
      <c r="C64" s="121"/>
      <c r="D64" s="13"/>
      <c r="E64" s="13"/>
      <c r="F64" s="145"/>
      <c r="G64" s="145"/>
      <c r="H64" s="128"/>
      <c r="I64" s="89"/>
      <c r="K64" s="90"/>
      <c r="L64" s="90"/>
      <c r="M64" s="290"/>
      <c r="N64" s="8"/>
    </row>
    <row r="65" spans="1:14" ht="12.75">
      <c r="A65" s="3"/>
      <c r="B65" s="231"/>
      <c r="C65" s="232"/>
      <c r="D65" s="166"/>
      <c r="E65" s="5"/>
      <c r="F65" s="143"/>
      <c r="G65" s="143"/>
      <c r="H65" s="40"/>
      <c r="L65" s="90"/>
      <c r="M65" s="290"/>
      <c r="N65" s="60"/>
    </row>
    <row r="66" spans="1:16" ht="13.5" thickBot="1">
      <c r="A66" s="6">
        <v>5</v>
      </c>
      <c r="B66" s="6" t="s">
        <v>139</v>
      </c>
      <c r="C66" s="120">
        <v>2210</v>
      </c>
      <c r="D66" s="294">
        <f>1750-111</f>
        <v>1639</v>
      </c>
      <c r="E66" s="294"/>
      <c r="F66" s="120" t="s">
        <v>140</v>
      </c>
      <c r="G66" s="120"/>
      <c r="H66" s="234" t="s">
        <v>138</v>
      </c>
      <c r="K66" s="90"/>
      <c r="M66" s="289"/>
      <c r="N66" s="8"/>
      <c r="O66" s="228"/>
      <c r="P66" s="90"/>
    </row>
    <row r="67" spans="1:14" ht="12.75">
      <c r="A67" s="231"/>
      <c r="B67" s="231"/>
      <c r="C67" s="232"/>
      <c r="D67" s="166"/>
      <c r="E67" s="5"/>
      <c r="F67" s="143"/>
      <c r="G67" s="143"/>
      <c r="H67" s="40"/>
      <c r="L67" s="90"/>
      <c r="M67" s="290"/>
      <c r="N67" s="90"/>
    </row>
    <row r="68" spans="1:16" ht="12.75">
      <c r="A68" s="6">
        <v>6</v>
      </c>
      <c r="B68" s="6" t="s">
        <v>146</v>
      </c>
      <c r="C68" s="120">
        <v>2210</v>
      </c>
      <c r="D68" s="294">
        <f>5600+4402</f>
        <v>10002</v>
      </c>
      <c r="E68" s="294"/>
      <c r="F68" s="120" t="s">
        <v>147</v>
      </c>
      <c r="G68" s="120"/>
      <c r="H68" s="234" t="s">
        <v>148</v>
      </c>
      <c r="K68" s="90"/>
      <c r="M68" s="289"/>
      <c r="N68" s="8"/>
      <c r="O68" s="228"/>
      <c r="P68" s="90"/>
    </row>
    <row r="69" spans="1:11" ht="13.5" thickBot="1">
      <c r="A69" s="237"/>
      <c r="B69" s="237"/>
      <c r="C69" s="121"/>
      <c r="D69" s="13"/>
      <c r="E69" s="13"/>
      <c r="F69" s="145"/>
      <c r="G69" s="145"/>
      <c r="H69" s="128"/>
      <c r="I69" s="89"/>
      <c r="K69" s="90"/>
    </row>
    <row r="70" spans="1:15" ht="13.5" thickBot="1">
      <c r="A70" s="67"/>
      <c r="B70" s="63" t="s">
        <v>19</v>
      </c>
      <c r="C70" s="177">
        <v>2210</v>
      </c>
      <c r="D70" s="68" t="s">
        <v>8</v>
      </c>
      <c r="E70" s="68">
        <f>D42+D55+D66+D59+D63+D68</f>
        <v>30000</v>
      </c>
      <c r="F70" s="266"/>
      <c r="G70" s="266"/>
      <c r="H70" s="133"/>
      <c r="I70" s="89"/>
      <c r="L70" s="112"/>
      <c r="O70" s="84"/>
    </row>
    <row r="71" spans="1:8" ht="12.75">
      <c r="A71" s="3"/>
      <c r="B71" s="3"/>
      <c r="C71" s="119"/>
      <c r="D71" s="166"/>
      <c r="E71" s="113"/>
      <c r="F71" s="119"/>
      <c r="G71" s="119"/>
      <c r="H71" s="40"/>
    </row>
    <row r="72" spans="1:8" ht="12.75">
      <c r="A72" s="6"/>
      <c r="B72" s="163"/>
      <c r="C72" s="173"/>
      <c r="D72" s="117"/>
      <c r="E72" s="8"/>
      <c r="F72" s="139"/>
      <c r="G72" s="139"/>
      <c r="H72" s="56" t="s">
        <v>12</v>
      </c>
    </row>
    <row r="73" spans="1:16" ht="12.75">
      <c r="A73" s="6">
        <v>7</v>
      </c>
      <c r="B73" s="6" t="s">
        <v>35</v>
      </c>
      <c r="C73" s="120">
        <v>2210</v>
      </c>
      <c r="D73" s="294">
        <f>30500+(11988+6922-4042)</f>
        <v>45368</v>
      </c>
      <c r="E73" s="294"/>
      <c r="F73" s="120" t="s">
        <v>47</v>
      </c>
      <c r="G73" s="120"/>
      <c r="H73" s="56" t="s">
        <v>20</v>
      </c>
      <c r="J73" s="90"/>
      <c r="L73" s="90"/>
      <c r="M73" s="289"/>
      <c r="N73" s="290"/>
      <c r="O73" s="228"/>
      <c r="P73" s="90"/>
    </row>
    <row r="74" spans="1:14" ht="12.75">
      <c r="A74" s="6"/>
      <c r="B74" s="6" t="s">
        <v>36</v>
      </c>
      <c r="C74" s="120"/>
      <c r="D74" s="8"/>
      <c r="E74" s="8"/>
      <c r="F74" s="138"/>
      <c r="G74" s="138"/>
      <c r="H74" s="56" t="s">
        <v>21</v>
      </c>
      <c r="N74" s="90"/>
    </row>
    <row r="75" spans="1:8" ht="12.75">
      <c r="A75" s="6"/>
      <c r="B75" s="6"/>
      <c r="C75" s="120"/>
      <c r="D75" s="8"/>
      <c r="E75" s="8"/>
      <c r="F75" s="142"/>
      <c r="G75" s="142"/>
      <c r="H75" s="56" t="s">
        <v>22</v>
      </c>
    </row>
    <row r="76" spans="1:9" ht="13.5" thickBot="1">
      <c r="A76" s="11"/>
      <c r="B76" s="11"/>
      <c r="C76" s="121"/>
      <c r="D76" s="167"/>
      <c r="E76" s="114"/>
      <c r="F76" s="121"/>
      <c r="G76" s="121"/>
      <c r="H76" s="39"/>
      <c r="I76" s="89"/>
    </row>
    <row r="77" spans="1:12" ht="12.75">
      <c r="A77" s="3">
        <v>8</v>
      </c>
      <c r="B77" s="3" t="s">
        <v>63</v>
      </c>
      <c r="C77" s="119"/>
      <c r="D77" s="166"/>
      <c r="E77" s="5"/>
      <c r="F77" s="143"/>
      <c r="G77" s="143"/>
      <c r="H77" s="143"/>
      <c r="J77" s="90"/>
      <c r="L77" s="90"/>
    </row>
    <row r="78" spans="1:16" ht="12.75">
      <c r="A78" s="6"/>
      <c r="B78" s="6"/>
      <c r="C78" s="120">
        <v>2210</v>
      </c>
      <c r="D78" s="294">
        <f>278500-385-11988</f>
        <v>266127</v>
      </c>
      <c r="E78" s="294"/>
      <c r="F78" s="144"/>
      <c r="G78" s="144"/>
      <c r="H78" s="144" t="s">
        <v>30</v>
      </c>
      <c r="J78" s="90"/>
      <c r="L78" s="90"/>
      <c r="M78" s="289"/>
      <c r="N78" s="289"/>
      <c r="O78" s="293"/>
      <c r="P78" s="90"/>
    </row>
    <row r="79" spans="1:12" ht="12.75">
      <c r="A79" s="6"/>
      <c r="B79" s="6"/>
      <c r="C79" s="120"/>
      <c r="D79" s="116"/>
      <c r="E79" s="8"/>
      <c r="F79" s="144"/>
      <c r="G79" s="144"/>
      <c r="H79" s="206" t="s">
        <v>103</v>
      </c>
      <c r="J79" s="90"/>
      <c r="L79" s="90"/>
    </row>
    <row r="80" spans="1:8" ht="13.5" thickBot="1">
      <c r="A80" s="11"/>
      <c r="B80" s="11"/>
      <c r="C80" s="121"/>
      <c r="D80" s="13"/>
      <c r="E80" s="114"/>
      <c r="F80" s="121" t="s">
        <v>62</v>
      </c>
      <c r="G80" s="121"/>
      <c r="H80" s="207" t="s">
        <v>104</v>
      </c>
    </row>
    <row r="81" spans="1:12" ht="13.5" hidden="1" thickBot="1">
      <c r="A81" s="16"/>
      <c r="B81" s="118"/>
      <c r="C81" s="173"/>
      <c r="D81" s="48"/>
      <c r="E81" s="23"/>
      <c r="F81" s="139"/>
      <c r="G81" s="139"/>
      <c r="H81" s="56" t="s">
        <v>12</v>
      </c>
      <c r="L81" s="90"/>
    </row>
    <row r="82" spans="1:10" ht="13.5" hidden="1" thickBot="1">
      <c r="A82" s="15">
        <v>3</v>
      </c>
      <c r="B82" s="23" t="s">
        <v>67</v>
      </c>
      <c r="C82" s="120"/>
      <c r="D82" s="17"/>
      <c r="E82" s="24">
        <v>0</v>
      </c>
      <c r="F82" s="120" t="s">
        <v>68</v>
      </c>
      <c r="G82" s="120"/>
      <c r="H82" s="56" t="s">
        <v>107</v>
      </c>
      <c r="J82" s="90"/>
    </row>
    <row r="83" spans="1:8" ht="13.5" hidden="1" thickBot="1">
      <c r="A83" s="15"/>
      <c r="B83" s="23" t="s">
        <v>66</v>
      </c>
      <c r="C83" s="120"/>
      <c r="D83" s="19"/>
      <c r="E83" s="24"/>
      <c r="F83" s="120"/>
      <c r="G83" s="120"/>
      <c r="H83" s="56" t="s">
        <v>106</v>
      </c>
    </row>
    <row r="84" spans="1:8" ht="13.5" hidden="1" thickBot="1">
      <c r="A84" s="20"/>
      <c r="B84" s="23" t="s">
        <v>65</v>
      </c>
      <c r="C84" s="120"/>
      <c r="D84" s="19"/>
      <c r="E84" s="23"/>
      <c r="F84" s="138"/>
      <c r="G84" s="138"/>
      <c r="H84" s="56"/>
    </row>
    <row r="85" spans="1:8" ht="12.75">
      <c r="A85" s="3"/>
      <c r="B85" s="164"/>
      <c r="C85" s="172"/>
      <c r="D85" s="168"/>
      <c r="E85" s="5"/>
      <c r="F85" s="137"/>
      <c r="G85" s="137"/>
      <c r="H85" s="40" t="s">
        <v>48</v>
      </c>
    </row>
    <row r="86" spans="1:16" ht="12.75">
      <c r="A86" s="6">
        <v>9</v>
      </c>
      <c r="B86" s="6" t="s">
        <v>67</v>
      </c>
      <c r="C86" s="120">
        <v>2210</v>
      </c>
      <c r="D86" s="294">
        <f>9300-2868-40-1094</f>
        <v>5298</v>
      </c>
      <c r="E86" s="294"/>
      <c r="F86" s="120" t="s">
        <v>68</v>
      </c>
      <c r="G86" s="120"/>
      <c r="H86" s="56" t="s">
        <v>64</v>
      </c>
      <c r="J86" s="90"/>
      <c r="M86" s="289"/>
      <c r="N86" s="289"/>
      <c r="O86" s="228"/>
      <c r="P86" s="90"/>
    </row>
    <row r="87" spans="1:8" ht="12.75">
      <c r="A87" s="6"/>
      <c r="B87" s="6" t="s">
        <v>66</v>
      </c>
      <c r="C87" s="120"/>
      <c r="D87" s="8"/>
      <c r="E87" s="60"/>
      <c r="F87" s="120"/>
      <c r="G87" s="120"/>
      <c r="H87" s="56"/>
    </row>
    <row r="88" spans="1:8" ht="13.5" thickBot="1">
      <c r="A88" s="11"/>
      <c r="B88" s="11" t="s">
        <v>65</v>
      </c>
      <c r="C88" s="121"/>
      <c r="D88" s="13"/>
      <c r="E88" s="13"/>
      <c r="F88" s="140"/>
      <c r="G88" s="140"/>
      <c r="H88" s="39"/>
    </row>
    <row r="89" spans="1:8" ht="13.5" hidden="1" thickBot="1">
      <c r="A89" s="16"/>
      <c r="B89" s="23"/>
      <c r="C89" s="120"/>
      <c r="D89" s="17"/>
      <c r="E89" s="24"/>
      <c r="F89" s="120"/>
      <c r="G89" s="120"/>
      <c r="H89" s="56"/>
    </row>
    <row r="90" spans="1:8" ht="13.5" hidden="1" thickBot="1">
      <c r="A90" s="15">
        <v>8</v>
      </c>
      <c r="B90" s="23" t="s">
        <v>49</v>
      </c>
      <c r="C90" s="120"/>
      <c r="D90" s="17"/>
      <c r="E90" s="24">
        <v>0</v>
      </c>
      <c r="F90" s="138" t="s">
        <v>50</v>
      </c>
      <c r="G90" s="138"/>
      <c r="H90" s="56"/>
    </row>
    <row r="91" spans="1:8" ht="13.5" hidden="1" thickBot="1">
      <c r="A91" s="15"/>
      <c r="B91" s="23" t="s">
        <v>70</v>
      </c>
      <c r="C91" s="120"/>
      <c r="D91" s="19"/>
      <c r="E91" s="24"/>
      <c r="F91" s="120"/>
      <c r="G91" s="120"/>
      <c r="H91" s="56">
        <v>-3997</v>
      </c>
    </row>
    <row r="92" spans="1:8" ht="13.5" hidden="1" thickBot="1">
      <c r="A92" s="15"/>
      <c r="B92" s="23" t="s">
        <v>69</v>
      </c>
      <c r="C92" s="120"/>
      <c r="D92" s="17"/>
      <c r="E92" s="24"/>
      <c r="F92" s="120"/>
      <c r="G92" s="120"/>
      <c r="H92" s="56"/>
    </row>
    <row r="93" spans="1:8" ht="13.5" hidden="1" thickBot="1">
      <c r="A93" s="20"/>
      <c r="B93" s="25" t="s">
        <v>71</v>
      </c>
      <c r="C93" s="121"/>
      <c r="D93" s="81"/>
      <c r="E93" s="36"/>
      <c r="F93" s="121"/>
      <c r="G93" s="121"/>
      <c r="H93" s="39"/>
    </row>
    <row r="94" spans="1:8" ht="13.5" hidden="1" thickBot="1">
      <c r="A94" s="16"/>
      <c r="B94" s="21"/>
      <c r="C94" s="119"/>
      <c r="D94" s="72"/>
      <c r="E94" s="21"/>
      <c r="F94" s="143"/>
      <c r="G94" s="143"/>
      <c r="H94" s="40"/>
    </row>
    <row r="95" spans="1:8" ht="13.5" hidden="1" thickBot="1">
      <c r="A95" s="15">
        <v>10</v>
      </c>
      <c r="B95" s="83" t="s">
        <v>72</v>
      </c>
      <c r="C95" s="120"/>
      <c r="D95" s="17"/>
      <c r="E95" s="24">
        <v>0</v>
      </c>
      <c r="F95" s="120" t="s">
        <v>73</v>
      </c>
      <c r="G95" s="120"/>
      <c r="H95" s="129" t="e">
        <f>#REF!+E95</f>
        <v>#REF!</v>
      </c>
    </row>
    <row r="96" spans="1:8" ht="13.5" hidden="1" thickBot="1">
      <c r="A96" s="15"/>
      <c r="B96" s="23"/>
      <c r="C96" s="120"/>
      <c r="D96" s="17"/>
      <c r="E96" s="23"/>
      <c r="F96" s="144"/>
      <c r="G96" s="144"/>
      <c r="H96" s="56"/>
    </row>
    <row r="97" spans="1:8" ht="13.5" hidden="1" thickBot="1">
      <c r="A97" s="15"/>
      <c r="B97" s="23"/>
      <c r="C97" s="120"/>
      <c r="D97" s="19"/>
      <c r="E97" s="23"/>
      <c r="F97" s="144"/>
      <c r="G97" s="144"/>
      <c r="H97" s="56"/>
    </row>
    <row r="98" spans="1:14" ht="12.75">
      <c r="A98" s="3">
        <v>10</v>
      </c>
      <c r="B98" s="3" t="s">
        <v>85</v>
      </c>
      <c r="C98" s="119"/>
      <c r="D98" s="166"/>
      <c r="E98" s="5"/>
      <c r="F98" s="143"/>
      <c r="G98" s="143"/>
      <c r="H98" s="40" t="s">
        <v>84</v>
      </c>
      <c r="L98" s="90"/>
      <c r="N98" s="90"/>
    </row>
    <row r="99" spans="1:16" ht="12.75">
      <c r="A99" s="6"/>
      <c r="B99" s="6"/>
      <c r="C99" s="120">
        <v>2210</v>
      </c>
      <c r="D99" s="294">
        <f>500000-10609-3800-86780+1094+385+99720</f>
        <v>500010</v>
      </c>
      <c r="E99" s="294"/>
      <c r="F99" s="120" t="s">
        <v>62</v>
      </c>
      <c r="G99" s="120"/>
      <c r="H99" s="127" t="s">
        <v>103</v>
      </c>
      <c r="K99" s="90"/>
      <c r="M99" s="289"/>
      <c r="N99" s="289"/>
      <c r="O99" s="228"/>
      <c r="P99" s="90"/>
    </row>
    <row r="100" spans="1:11" ht="13.5" thickBot="1">
      <c r="A100" s="11"/>
      <c r="B100" s="11"/>
      <c r="C100" s="121"/>
      <c r="D100" s="13"/>
      <c r="E100" s="13"/>
      <c r="F100" s="145"/>
      <c r="G100" s="145"/>
      <c r="H100" s="128" t="s">
        <v>104</v>
      </c>
      <c r="I100" s="89"/>
      <c r="K100" s="90"/>
    </row>
    <row r="101" spans="1:8" ht="12.75">
      <c r="A101" s="231"/>
      <c r="B101" s="231"/>
      <c r="C101" s="232"/>
      <c r="D101" s="231"/>
      <c r="E101" s="263"/>
      <c r="F101" s="275"/>
      <c r="G101" s="137"/>
      <c r="H101" s="40"/>
    </row>
    <row r="102" spans="1:16" ht="12.75">
      <c r="A102" s="6">
        <v>11</v>
      </c>
      <c r="B102" s="23" t="s">
        <v>142</v>
      </c>
      <c r="C102" s="120">
        <v>2210</v>
      </c>
      <c r="D102" s="295">
        <v>8049</v>
      </c>
      <c r="E102" s="296"/>
      <c r="F102" s="182" t="s">
        <v>50</v>
      </c>
      <c r="G102" s="120"/>
      <c r="H102" s="56" t="s">
        <v>145</v>
      </c>
      <c r="J102" s="90"/>
      <c r="L102" s="90"/>
      <c r="M102" s="289"/>
      <c r="N102" s="290"/>
      <c r="O102" s="228"/>
      <c r="P102" s="90"/>
    </row>
    <row r="103" spans="1:8" ht="12.75">
      <c r="A103" s="235"/>
      <c r="B103" s="23" t="s">
        <v>144</v>
      </c>
      <c r="C103" s="236"/>
      <c r="D103" s="235"/>
      <c r="E103" s="254"/>
      <c r="F103" s="66"/>
      <c r="G103" s="120"/>
      <c r="H103" s="56"/>
    </row>
    <row r="104" spans="1:8" ht="13.5" thickBot="1">
      <c r="A104" s="237"/>
      <c r="B104" s="23" t="s">
        <v>143</v>
      </c>
      <c r="C104" s="238"/>
      <c r="D104" s="237"/>
      <c r="E104" s="261"/>
      <c r="F104" s="183"/>
      <c r="G104" s="140"/>
      <c r="H104" s="39"/>
    </row>
    <row r="105" spans="1:8" ht="13.5" hidden="1" thickBot="1">
      <c r="A105" s="262"/>
      <c r="B105" s="239"/>
      <c r="C105" s="236"/>
      <c r="D105" s="240"/>
      <c r="E105" s="241"/>
      <c r="F105" s="120"/>
      <c r="G105" s="120"/>
      <c r="H105" s="56"/>
    </row>
    <row r="106" spans="1:8" ht="13.5" hidden="1" thickBot="1">
      <c r="A106" s="250">
        <v>8</v>
      </c>
      <c r="B106" s="239" t="s">
        <v>49</v>
      </c>
      <c r="C106" s="236"/>
      <c r="D106" s="240"/>
      <c r="E106" s="241">
        <v>0</v>
      </c>
      <c r="F106" s="138" t="s">
        <v>50</v>
      </c>
      <c r="G106" s="138"/>
      <c r="H106" s="56"/>
    </row>
    <row r="107" spans="1:8" ht="13.5" hidden="1" thickBot="1">
      <c r="A107" s="250"/>
      <c r="B107" s="239" t="s">
        <v>70</v>
      </c>
      <c r="C107" s="236"/>
      <c r="D107" s="242"/>
      <c r="E107" s="241"/>
      <c r="F107" s="120"/>
      <c r="G107" s="120"/>
      <c r="H107" s="56">
        <v>-3997</v>
      </c>
    </row>
    <row r="108" spans="1:8" ht="13.5" hidden="1" thickBot="1">
      <c r="A108" s="250"/>
      <c r="B108" s="239" t="s">
        <v>69</v>
      </c>
      <c r="C108" s="236"/>
      <c r="D108" s="240"/>
      <c r="E108" s="241"/>
      <c r="F108" s="120"/>
      <c r="G108" s="120"/>
      <c r="H108" s="56"/>
    </row>
    <row r="109" spans="1:8" ht="13.5" hidden="1" thickBot="1">
      <c r="A109" s="257"/>
      <c r="B109" s="243" t="s">
        <v>71</v>
      </c>
      <c r="C109" s="238"/>
      <c r="D109" s="244"/>
      <c r="E109" s="245"/>
      <c r="F109" s="121"/>
      <c r="G109" s="121"/>
      <c r="H109" s="39"/>
    </row>
    <row r="110" spans="1:8" ht="13.5" hidden="1" thickBot="1">
      <c r="A110" s="262"/>
      <c r="B110" s="246"/>
      <c r="C110" s="232"/>
      <c r="D110" s="247"/>
      <c r="E110" s="246"/>
      <c r="F110" s="143"/>
      <c r="G110" s="143"/>
      <c r="H110" s="40"/>
    </row>
    <row r="111" spans="1:8" ht="13.5" hidden="1" thickBot="1">
      <c r="A111" s="250">
        <v>10</v>
      </c>
      <c r="B111" s="84" t="s">
        <v>72</v>
      </c>
      <c r="C111" s="236"/>
      <c r="D111" s="240"/>
      <c r="E111" s="241">
        <v>0</v>
      </c>
      <c r="F111" s="120" t="s">
        <v>73</v>
      </c>
      <c r="G111" s="120"/>
      <c r="H111" s="129" t="e">
        <f>#REF!+E111</f>
        <v>#REF!</v>
      </c>
    </row>
    <row r="112" spans="1:8" ht="13.5" hidden="1" thickBot="1">
      <c r="A112" s="250"/>
      <c r="B112" s="239"/>
      <c r="C112" s="236"/>
      <c r="D112" s="240"/>
      <c r="E112" s="239"/>
      <c r="F112" s="144"/>
      <c r="G112" s="144"/>
      <c r="H112" s="56"/>
    </row>
    <row r="113" spans="1:8" ht="13.5" hidden="1" thickBot="1">
      <c r="A113" s="250"/>
      <c r="B113" s="239"/>
      <c r="C113" s="236"/>
      <c r="D113" s="242"/>
      <c r="E113" s="239"/>
      <c r="F113" s="144"/>
      <c r="G113" s="144"/>
      <c r="H113" s="56"/>
    </row>
    <row r="114" spans="1:14" ht="12.75">
      <c r="A114" s="231"/>
      <c r="B114" s="231"/>
      <c r="C114" s="232"/>
      <c r="D114" s="248"/>
      <c r="E114" s="233"/>
      <c r="F114" s="143"/>
      <c r="G114" s="143"/>
      <c r="H114" s="40"/>
      <c r="L114" s="90"/>
      <c r="N114" s="90"/>
    </row>
    <row r="115" spans="1:16" ht="13.5" thickBot="1">
      <c r="A115" s="6">
        <v>12</v>
      </c>
      <c r="B115" s="6" t="s">
        <v>146</v>
      </c>
      <c r="C115" s="120">
        <v>2210</v>
      </c>
      <c r="D115" s="294">
        <v>2600</v>
      </c>
      <c r="E115" s="294"/>
      <c r="F115" s="120" t="s">
        <v>147</v>
      </c>
      <c r="G115" s="120"/>
      <c r="H115" s="234" t="s">
        <v>148</v>
      </c>
      <c r="K115" s="90"/>
      <c r="M115" s="289"/>
      <c r="N115" s="290"/>
      <c r="O115" s="228"/>
      <c r="P115" s="90"/>
    </row>
    <row r="116" spans="1:251" s="8" customFormat="1" ht="12.75">
      <c r="A116" s="3"/>
      <c r="B116" s="3"/>
      <c r="C116" s="119"/>
      <c r="D116" s="5"/>
      <c r="E116" s="5"/>
      <c r="F116" s="143"/>
      <c r="G116" s="143"/>
      <c r="H116" s="143"/>
      <c r="K116" s="50"/>
      <c r="S116" s="50"/>
      <c r="AA116" s="50"/>
      <c r="AI116" s="50"/>
      <c r="AQ116" s="50"/>
      <c r="AY116" s="50"/>
      <c r="BG116" s="50"/>
      <c r="BO116" s="50"/>
      <c r="BW116" s="50"/>
      <c r="CE116" s="50"/>
      <c r="CM116" s="50"/>
      <c r="CU116" s="50"/>
      <c r="DC116" s="50"/>
      <c r="DK116" s="50"/>
      <c r="DS116" s="50"/>
      <c r="EA116" s="50"/>
      <c r="EI116" s="50"/>
      <c r="EQ116" s="50"/>
      <c r="EY116" s="50"/>
      <c r="FG116" s="50"/>
      <c r="FO116" s="50"/>
      <c r="FW116" s="50"/>
      <c r="GE116" s="50"/>
      <c r="GM116" s="50"/>
      <c r="GU116" s="50"/>
      <c r="HC116" s="50"/>
      <c r="HK116" s="50"/>
      <c r="HS116" s="50"/>
      <c r="IA116" s="50"/>
      <c r="II116" s="50"/>
      <c r="IQ116" s="50"/>
    </row>
    <row r="117" spans="1:255" s="8" customFormat="1" ht="12.75">
      <c r="A117" s="6">
        <v>13</v>
      </c>
      <c r="B117" s="6" t="s">
        <v>141</v>
      </c>
      <c r="C117" s="120">
        <v>2210</v>
      </c>
      <c r="D117" s="294">
        <v>2307</v>
      </c>
      <c r="E117" s="294"/>
      <c r="F117" s="120" t="s">
        <v>140</v>
      </c>
      <c r="G117" s="120"/>
      <c r="H117" s="144" t="s">
        <v>138</v>
      </c>
      <c r="K117" s="50"/>
      <c r="L117" s="288"/>
      <c r="M117" s="289"/>
      <c r="N117" s="290"/>
      <c r="O117" s="228"/>
      <c r="P117" s="90"/>
      <c r="S117" s="50"/>
      <c r="T117" s="294"/>
      <c r="U117" s="294"/>
      <c r="V117" s="50"/>
      <c r="W117" s="50"/>
      <c r="AA117" s="50"/>
      <c r="AB117" s="294"/>
      <c r="AC117" s="294"/>
      <c r="AD117" s="50"/>
      <c r="AE117" s="50"/>
      <c r="AI117" s="50"/>
      <c r="AJ117" s="294"/>
      <c r="AK117" s="294"/>
      <c r="AL117" s="50"/>
      <c r="AM117" s="50"/>
      <c r="AQ117" s="50"/>
      <c r="AR117" s="294"/>
      <c r="AS117" s="294"/>
      <c r="AT117" s="50"/>
      <c r="AU117" s="50"/>
      <c r="AY117" s="50"/>
      <c r="AZ117" s="294"/>
      <c r="BA117" s="294"/>
      <c r="BB117" s="50"/>
      <c r="BC117" s="50"/>
      <c r="BG117" s="50"/>
      <c r="BH117" s="294"/>
      <c r="BI117" s="294"/>
      <c r="BJ117" s="50"/>
      <c r="BK117" s="50"/>
      <c r="BO117" s="50"/>
      <c r="BP117" s="294"/>
      <c r="BQ117" s="294"/>
      <c r="BR117" s="50"/>
      <c r="BS117" s="50"/>
      <c r="BW117" s="50"/>
      <c r="BX117" s="294"/>
      <c r="BY117" s="294"/>
      <c r="BZ117" s="50"/>
      <c r="CA117" s="50"/>
      <c r="CE117" s="50"/>
      <c r="CF117" s="294"/>
      <c r="CG117" s="294"/>
      <c r="CH117" s="50"/>
      <c r="CI117" s="50"/>
      <c r="CM117" s="50"/>
      <c r="CN117" s="294"/>
      <c r="CO117" s="294"/>
      <c r="CP117" s="50"/>
      <c r="CQ117" s="50"/>
      <c r="CU117" s="50"/>
      <c r="CV117" s="294"/>
      <c r="CW117" s="294"/>
      <c r="CX117" s="50"/>
      <c r="CY117" s="50"/>
      <c r="DC117" s="50"/>
      <c r="DD117" s="294"/>
      <c r="DE117" s="294"/>
      <c r="DF117" s="50"/>
      <c r="DG117" s="50"/>
      <c r="DK117" s="50"/>
      <c r="DL117" s="294"/>
      <c r="DM117" s="294"/>
      <c r="DN117" s="50"/>
      <c r="DO117" s="50"/>
      <c r="DS117" s="50"/>
      <c r="DT117" s="294"/>
      <c r="DU117" s="294"/>
      <c r="DV117" s="50"/>
      <c r="DW117" s="50"/>
      <c r="EA117" s="50"/>
      <c r="EB117" s="294"/>
      <c r="EC117" s="294"/>
      <c r="ED117" s="50"/>
      <c r="EE117" s="50"/>
      <c r="EI117" s="50"/>
      <c r="EJ117" s="294"/>
      <c r="EK117" s="294"/>
      <c r="EL117" s="50"/>
      <c r="EM117" s="50"/>
      <c r="EQ117" s="50"/>
      <c r="ER117" s="294"/>
      <c r="ES117" s="294"/>
      <c r="ET117" s="50"/>
      <c r="EU117" s="50"/>
      <c r="EY117" s="50"/>
      <c r="EZ117" s="294"/>
      <c r="FA117" s="294"/>
      <c r="FB117" s="50"/>
      <c r="FC117" s="50"/>
      <c r="FG117" s="50"/>
      <c r="FH117" s="294"/>
      <c r="FI117" s="294"/>
      <c r="FJ117" s="50"/>
      <c r="FK117" s="50"/>
      <c r="FO117" s="50"/>
      <c r="FP117" s="294"/>
      <c r="FQ117" s="294"/>
      <c r="FR117" s="50"/>
      <c r="FS117" s="50"/>
      <c r="FW117" s="50"/>
      <c r="FX117" s="294"/>
      <c r="FY117" s="294"/>
      <c r="FZ117" s="50"/>
      <c r="GA117" s="50"/>
      <c r="GE117" s="50"/>
      <c r="GF117" s="294"/>
      <c r="GG117" s="294"/>
      <c r="GH117" s="50"/>
      <c r="GI117" s="50"/>
      <c r="GM117" s="50"/>
      <c r="GN117" s="294"/>
      <c r="GO117" s="294"/>
      <c r="GP117" s="50"/>
      <c r="GQ117" s="50"/>
      <c r="GU117" s="50"/>
      <c r="GV117" s="294"/>
      <c r="GW117" s="294"/>
      <c r="GX117" s="50"/>
      <c r="GY117" s="50"/>
      <c r="HC117" s="50"/>
      <c r="HD117" s="294"/>
      <c r="HE117" s="294"/>
      <c r="HF117" s="50"/>
      <c r="HG117" s="50"/>
      <c r="HK117" s="50"/>
      <c r="HL117" s="294"/>
      <c r="HM117" s="294"/>
      <c r="HN117" s="50"/>
      <c r="HO117" s="50"/>
      <c r="HS117" s="50"/>
      <c r="HT117" s="294"/>
      <c r="HU117" s="294"/>
      <c r="HV117" s="50"/>
      <c r="HW117" s="50"/>
      <c r="IA117" s="50"/>
      <c r="IB117" s="294"/>
      <c r="IC117" s="294"/>
      <c r="ID117" s="50"/>
      <c r="IE117" s="50"/>
      <c r="II117" s="50"/>
      <c r="IJ117" s="294"/>
      <c r="IK117" s="294"/>
      <c r="IL117" s="50"/>
      <c r="IM117" s="50"/>
      <c r="IQ117" s="50"/>
      <c r="IR117" s="294"/>
      <c r="IS117" s="294"/>
      <c r="IT117" s="50"/>
      <c r="IU117" s="50"/>
    </row>
    <row r="118" spans="1:255" s="8" customFormat="1" ht="13.5" thickBot="1">
      <c r="A118" s="11"/>
      <c r="B118" s="11"/>
      <c r="C118" s="121"/>
      <c r="E118" s="60"/>
      <c r="F118" s="121"/>
      <c r="G118" s="121"/>
      <c r="H118" s="208"/>
      <c r="K118" s="50"/>
      <c r="L118" s="90"/>
      <c r="M118" s="289"/>
      <c r="N118" s="291"/>
      <c r="O118" s="50"/>
      <c r="S118" s="50"/>
      <c r="U118" s="60"/>
      <c r="V118" s="50"/>
      <c r="W118" s="50"/>
      <c r="AA118" s="50"/>
      <c r="AC118" s="60"/>
      <c r="AD118" s="50"/>
      <c r="AE118" s="50"/>
      <c r="AI118" s="50"/>
      <c r="AK118" s="60"/>
      <c r="AL118" s="50"/>
      <c r="AM118" s="50"/>
      <c r="AQ118" s="50"/>
      <c r="AS118" s="60"/>
      <c r="AT118" s="50"/>
      <c r="AU118" s="50"/>
      <c r="AY118" s="50"/>
      <c r="BA118" s="60"/>
      <c r="BB118" s="50"/>
      <c r="BC118" s="50"/>
      <c r="BG118" s="50"/>
      <c r="BI118" s="60"/>
      <c r="BJ118" s="50"/>
      <c r="BK118" s="50"/>
      <c r="BO118" s="50"/>
      <c r="BQ118" s="60"/>
      <c r="BR118" s="50"/>
      <c r="BS118" s="50"/>
      <c r="BW118" s="50"/>
      <c r="BY118" s="60"/>
      <c r="BZ118" s="50"/>
      <c r="CA118" s="50"/>
      <c r="CE118" s="50"/>
      <c r="CG118" s="60"/>
      <c r="CH118" s="50"/>
      <c r="CI118" s="50"/>
      <c r="CM118" s="50"/>
      <c r="CO118" s="60"/>
      <c r="CP118" s="50"/>
      <c r="CQ118" s="50"/>
      <c r="CU118" s="50"/>
      <c r="CW118" s="60"/>
      <c r="CX118" s="50"/>
      <c r="CY118" s="50"/>
      <c r="DC118" s="50"/>
      <c r="DE118" s="60"/>
      <c r="DF118" s="50"/>
      <c r="DG118" s="50"/>
      <c r="DK118" s="50"/>
      <c r="DM118" s="60"/>
      <c r="DN118" s="50"/>
      <c r="DO118" s="50"/>
      <c r="DS118" s="50"/>
      <c r="DU118" s="60"/>
      <c r="DV118" s="50"/>
      <c r="DW118" s="50"/>
      <c r="EA118" s="50"/>
      <c r="EC118" s="60"/>
      <c r="ED118" s="50"/>
      <c r="EE118" s="50"/>
      <c r="EI118" s="50"/>
      <c r="EK118" s="60"/>
      <c r="EL118" s="50"/>
      <c r="EM118" s="50"/>
      <c r="EQ118" s="50"/>
      <c r="ES118" s="60"/>
      <c r="ET118" s="50"/>
      <c r="EU118" s="50"/>
      <c r="EY118" s="50"/>
      <c r="FA118" s="60"/>
      <c r="FB118" s="50"/>
      <c r="FC118" s="50"/>
      <c r="FG118" s="50"/>
      <c r="FI118" s="60"/>
      <c r="FJ118" s="50"/>
      <c r="FK118" s="50"/>
      <c r="FO118" s="50"/>
      <c r="FQ118" s="60"/>
      <c r="FR118" s="50"/>
      <c r="FS118" s="50"/>
      <c r="FW118" s="50"/>
      <c r="FY118" s="60"/>
      <c r="FZ118" s="50"/>
      <c r="GA118" s="50"/>
      <c r="GE118" s="50"/>
      <c r="GG118" s="60"/>
      <c r="GH118" s="50"/>
      <c r="GI118" s="50"/>
      <c r="GM118" s="50"/>
      <c r="GO118" s="60"/>
      <c r="GP118" s="50"/>
      <c r="GQ118" s="50"/>
      <c r="GU118" s="50"/>
      <c r="GW118" s="60"/>
      <c r="GX118" s="50"/>
      <c r="GY118" s="50"/>
      <c r="HC118" s="50"/>
      <c r="HE118" s="60"/>
      <c r="HF118" s="50"/>
      <c r="HG118" s="50"/>
      <c r="HK118" s="50"/>
      <c r="HM118" s="60"/>
      <c r="HN118" s="50"/>
      <c r="HO118" s="50"/>
      <c r="HS118" s="50"/>
      <c r="HU118" s="60"/>
      <c r="HV118" s="50"/>
      <c r="HW118" s="50"/>
      <c r="IA118" s="50"/>
      <c r="IC118" s="60"/>
      <c r="ID118" s="50"/>
      <c r="IE118" s="50"/>
      <c r="II118" s="50"/>
      <c r="IK118" s="60"/>
      <c r="IL118" s="50"/>
      <c r="IM118" s="50"/>
      <c r="IQ118" s="50"/>
      <c r="IS118" s="60"/>
      <c r="IT118" s="50"/>
      <c r="IU118" s="50"/>
    </row>
    <row r="119" spans="1:255" s="8" customFormat="1" ht="12.75">
      <c r="A119" s="15"/>
      <c r="B119" s="239"/>
      <c r="C119" s="251"/>
      <c r="D119" s="215"/>
      <c r="E119" s="274"/>
      <c r="F119" s="66"/>
      <c r="G119" s="120"/>
      <c r="H119" s="144"/>
      <c r="J119" s="84"/>
      <c r="K119" s="199"/>
      <c r="L119" s="201"/>
      <c r="M119" s="289"/>
      <c r="N119" s="291"/>
      <c r="O119" s="50"/>
      <c r="R119" s="84"/>
      <c r="S119" s="199"/>
      <c r="T119" s="201"/>
      <c r="U119" s="90"/>
      <c r="V119" s="50"/>
      <c r="W119" s="50"/>
      <c r="Z119" s="84"/>
      <c r="AA119" s="199"/>
      <c r="AB119" s="201"/>
      <c r="AC119" s="90"/>
      <c r="AD119" s="50"/>
      <c r="AE119" s="50"/>
      <c r="AH119" s="84"/>
      <c r="AI119" s="199"/>
      <c r="AJ119" s="201"/>
      <c r="AK119" s="90"/>
      <c r="AL119" s="50"/>
      <c r="AM119" s="50"/>
      <c r="AP119" s="84"/>
      <c r="AQ119" s="199"/>
      <c r="AR119" s="201"/>
      <c r="AS119" s="90"/>
      <c r="AT119" s="50"/>
      <c r="AU119" s="50"/>
      <c r="AX119" s="84"/>
      <c r="AY119" s="199"/>
      <c r="AZ119" s="201"/>
      <c r="BA119" s="90"/>
      <c r="BB119" s="50"/>
      <c r="BC119" s="50"/>
      <c r="BF119" s="84"/>
      <c r="BG119" s="199"/>
      <c r="BH119" s="201"/>
      <c r="BI119" s="90"/>
      <c r="BJ119" s="50"/>
      <c r="BK119" s="50"/>
      <c r="BN119" s="84"/>
      <c r="BO119" s="199"/>
      <c r="BP119" s="201"/>
      <c r="BQ119" s="90"/>
      <c r="BR119" s="50"/>
      <c r="BS119" s="50"/>
      <c r="BV119" s="84"/>
      <c r="BW119" s="199"/>
      <c r="BX119" s="201"/>
      <c r="BY119" s="90"/>
      <c r="BZ119" s="50"/>
      <c r="CA119" s="50"/>
      <c r="CD119" s="84"/>
      <c r="CE119" s="199"/>
      <c r="CF119" s="201"/>
      <c r="CG119" s="90"/>
      <c r="CH119" s="50"/>
      <c r="CI119" s="50"/>
      <c r="CL119" s="84"/>
      <c r="CM119" s="199"/>
      <c r="CN119" s="201"/>
      <c r="CO119" s="90"/>
      <c r="CP119" s="50"/>
      <c r="CQ119" s="50"/>
      <c r="CT119" s="84"/>
      <c r="CU119" s="199"/>
      <c r="CV119" s="201"/>
      <c r="CW119" s="90"/>
      <c r="CX119" s="50"/>
      <c r="CY119" s="50"/>
      <c r="DB119" s="84"/>
      <c r="DC119" s="199"/>
      <c r="DD119" s="201"/>
      <c r="DE119" s="90"/>
      <c r="DF119" s="50"/>
      <c r="DG119" s="50"/>
      <c r="DJ119" s="84"/>
      <c r="DK119" s="199"/>
      <c r="DL119" s="201"/>
      <c r="DM119" s="90"/>
      <c r="DN119" s="50"/>
      <c r="DO119" s="50"/>
      <c r="DR119" s="84"/>
      <c r="DS119" s="199"/>
      <c r="DT119" s="201"/>
      <c r="DU119" s="90"/>
      <c r="DV119" s="50"/>
      <c r="DW119" s="50"/>
      <c r="DZ119" s="84"/>
      <c r="EA119" s="199"/>
      <c r="EB119" s="201"/>
      <c r="EC119" s="90"/>
      <c r="ED119" s="50"/>
      <c r="EE119" s="50"/>
      <c r="EH119" s="84"/>
      <c r="EI119" s="199"/>
      <c r="EJ119" s="201"/>
      <c r="EK119" s="90"/>
      <c r="EL119" s="50"/>
      <c r="EM119" s="50"/>
      <c r="EP119" s="84"/>
      <c r="EQ119" s="199"/>
      <c r="ER119" s="201"/>
      <c r="ES119" s="90"/>
      <c r="ET119" s="50"/>
      <c r="EU119" s="50"/>
      <c r="EX119" s="84"/>
      <c r="EY119" s="199"/>
      <c r="EZ119" s="201"/>
      <c r="FA119" s="90"/>
      <c r="FB119" s="50"/>
      <c r="FC119" s="50"/>
      <c r="FF119" s="84"/>
      <c r="FG119" s="199"/>
      <c r="FH119" s="201"/>
      <c r="FI119" s="90"/>
      <c r="FJ119" s="50"/>
      <c r="FK119" s="50"/>
      <c r="FN119" s="84"/>
      <c r="FO119" s="199"/>
      <c r="FP119" s="201"/>
      <c r="FQ119" s="90"/>
      <c r="FR119" s="50"/>
      <c r="FS119" s="50"/>
      <c r="FV119" s="84"/>
      <c r="FW119" s="199"/>
      <c r="FX119" s="201"/>
      <c r="FY119" s="90"/>
      <c r="FZ119" s="50"/>
      <c r="GA119" s="50"/>
      <c r="GD119" s="84"/>
      <c r="GE119" s="199"/>
      <c r="GF119" s="201"/>
      <c r="GG119" s="90"/>
      <c r="GH119" s="50"/>
      <c r="GI119" s="50"/>
      <c r="GL119" s="84"/>
      <c r="GM119" s="199"/>
      <c r="GN119" s="201"/>
      <c r="GO119" s="90"/>
      <c r="GP119" s="50"/>
      <c r="GQ119" s="50"/>
      <c r="GT119" s="84"/>
      <c r="GU119" s="199"/>
      <c r="GV119" s="201"/>
      <c r="GW119" s="90"/>
      <c r="GX119" s="50"/>
      <c r="GY119" s="50"/>
      <c r="HB119" s="84"/>
      <c r="HC119" s="199"/>
      <c r="HD119" s="201"/>
      <c r="HE119" s="90"/>
      <c r="HF119" s="50"/>
      <c r="HG119" s="50"/>
      <c r="HJ119" s="84"/>
      <c r="HK119" s="199"/>
      <c r="HL119" s="201"/>
      <c r="HM119" s="90"/>
      <c r="HN119" s="50"/>
      <c r="HO119" s="50"/>
      <c r="HR119" s="84"/>
      <c r="HS119" s="199"/>
      <c r="HT119" s="201"/>
      <c r="HU119" s="90"/>
      <c r="HV119" s="50"/>
      <c r="HW119" s="50"/>
      <c r="HZ119" s="84"/>
      <c r="IA119" s="199"/>
      <c r="IB119" s="201"/>
      <c r="IC119" s="90"/>
      <c r="ID119" s="50"/>
      <c r="IE119" s="50"/>
      <c r="IH119" s="84"/>
      <c r="II119" s="199"/>
      <c r="IJ119" s="201"/>
      <c r="IK119" s="90"/>
      <c r="IL119" s="50"/>
      <c r="IM119" s="50"/>
      <c r="IP119" s="84"/>
      <c r="IQ119" s="199"/>
      <c r="IR119" s="201"/>
      <c r="IS119" s="90"/>
      <c r="IT119" s="50"/>
      <c r="IU119" s="50"/>
    </row>
    <row r="120" spans="1:256" s="8" customFormat="1" ht="12.75">
      <c r="A120" s="15">
        <v>14</v>
      </c>
      <c r="B120" s="23" t="s">
        <v>142</v>
      </c>
      <c r="C120" s="251"/>
      <c r="D120" s="253"/>
      <c r="E120" s="254"/>
      <c r="F120" s="182" t="s">
        <v>50</v>
      </c>
      <c r="G120" s="138"/>
      <c r="H120" s="287" t="s">
        <v>138</v>
      </c>
      <c r="K120" s="199"/>
      <c r="L120" s="90"/>
      <c r="M120" s="289"/>
      <c r="N120" s="292"/>
      <c r="O120" s="273"/>
      <c r="P120" s="285"/>
      <c r="S120" s="199"/>
      <c r="T120" s="201"/>
      <c r="U120" s="90"/>
      <c r="V120" s="273"/>
      <c r="W120" s="273"/>
      <c r="X120" s="285"/>
      <c r="AA120" s="199"/>
      <c r="AB120" s="201"/>
      <c r="AC120" s="90"/>
      <c r="AD120" s="273"/>
      <c r="AE120" s="273"/>
      <c r="AF120" s="285"/>
      <c r="AI120" s="199"/>
      <c r="AJ120" s="201"/>
      <c r="AK120" s="90"/>
      <c r="AL120" s="273"/>
      <c r="AM120" s="273"/>
      <c r="AN120" s="285"/>
      <c r="AQ120" s="199"/>
      <c r="AR120" s="201"/>
      <c r="AS120" s="90"/>
      <c r="AT120" s="273"/>
      <c r="AU120" s="273"/>
      <c r="AV120" s="285"/>
      <c r="AY120" s="199"/>
      <c r="AZ120" s="201"/>
      <c r="BA120" s="90"/>
      <c r="BB120" s="273"/>
      <c r="BC120" s="273"/>
      <c r="BD120" s="285"/>
      <c r="BG120" s="199"/>
      <c r="BH120" s="201"/>
      <c r="BI120" s="90"/>
      <c r="BJ120" s="273"/>
      <c r="BK120" s="273"/>
      <c r="BL120" s="285"/>
      <c r="BO120" s="199"/>
      <c r="BP120" s="201"/>
      <c r="BQ120" s="90"/>
      <c r="BR120" s="273"/>
      <c r="BS120" s="273"/>
      <c r="BT120" s="285"/>
      <c r="BW120" s="199"/>
      <c r="BX120" s="201"/>
      <c r="BY120" s="90"/>
      <c r="BZ120" s="273"/>
      <c r="CA120" s="273"/>
      <c r="CB120" s="285"/>
      <c r="CE120" s="199"/>
      <c r="CF120" s="201"/>
      <c r="CG120" s="90"/>
      <c r="CH120" s="273"/>
      <c r="CI120" s="273"/>
      <c r="CJ120" s="285"/>
      <c r="CM120" s="199"/>
      <c r="CN120" s="201"/>
      <c r="CO120" s="90"/>
      <c r="CP120" s="273"/>
      <c r="CQ120" s="273"/>
      <c r="CR120" s="285"/>
      <c r="CU120" s="199"/>
      <c r="CV120" s="201"/>
      <c r="CW120" s="90"/>
      <c r="CX120" s="273"/>
      <c r="CY120" s="273"/>
      <c r="CZ120" s="285"/>
      <c r="DC120" s="199"/>
      <c r="DD120" s="201"/>
      <c r="DE120" s="90"/>
      <c r="DF120" s="273"/>
      <c r="DG120" s="273"/>
      <c r="DH120" s="285"/>
      <c r="DK120" s="199"/>
      <c r="DL120" s="201"/>
      <c r="DM120" s="90"/>
      <c r="DN120" s="273"/>
      <c r="DO120" s="273"/>
      <c r="DP120" s="285"/>
      <c r="DS120" s="199"/>
      <c r="DT120" s="201"/>
      <c r="DU120" s="90"/>
      <c r="DV120" s="273"/>
      <c r="DW120" s="273"/>
      <c r="DX120" s="285"/>
      <c r="EA120" s="199"/>
      <c r="EB120" s="201"/>
      <c r="EC120" s="90"/>
      <c r="ED120" s="273"/>
      <c r="EE120" s="273"/>
      <c r="EF120" s="285"/>
      <c r="EI120" s="199"/>
      <c r="EJ120" s="201"/>
      <c r="EK120" s="90"/>
      <c r="EL120" s="273"/>
      <c r="EM120" s="273"/>
      <c r="EN120" s="285"/>
      <c r="EQ120" s="199"/>
      <c r="ER120" s="201"/>
      <c r="ES120" s="90"/>
      <c r="ET120" s="273"/>
      <c r="EU120" s="273"/>
      <c r="EV120" s="285"/>
      <c r="EY120" s="199"/>
      <c r="EZ120" s="201"/>
      <c r="FA120" s="90"/>
      <c r="FB120" s="273"/>
      <c r="FC120" s="273"/>
      <c r="FD120" s="285"/>
      <c r="FG120" s="199"/>
      <c r="FH120" s="201"/>
      <c r="FI120" s="90"/>
      <c r="FJ120" s="273"/>
      <c r="FK120" s="273"/>
      <c r="FL120" s="285"/>
      <c r="FO120" s="199"/>
      <c r="FP120" s="201"/>
      <c r="FQ120" s="90"/>
      <c r="FR120" s="273"/>
      <c r="FS120" s="273"/>
      <c r="FT120" s="285"/>
      <c r="FW120" s="199"/>
      <c r="FX120" s="201"/>
      <c r="FY120" s="90"/>
      <c r="FZ120" s="273"/>
      <c r="GA120" s="273"/>
      <c r="GB120" s="285"/>
      <c r="GE120" s="199"/>
      <c r="GF120" s="201"/>
      <c r="GG120" s="90"/>
      <c r="GH120" s="273"/>
      <c r="GI120" s="273"/>
      <c r="GJ120" s="285"/>
      <c r="GM120" s="199"/>
      <c r="GN120" s="201"/>
      <c r="GO120" s="90"/>
      <c r="GP120" s="273"/>
      <c r="GQ120" s="273"/>
      <c r="GR120" s="285"/>
      <c r="GU120" s="199"/>
      <c r="GV120" s="201"/>
      <c r="GW120" s="90"/>
      <c r="GX120" s="273"/>
      <c r="GY120" s="273"/>
      <c r="GZ120" s="285"/>
      <c r="HC120" s="199"/>
      <c r="HD120" s="201"/>
      <c r="HE120" s="90"/>
      <c r="HF120" s="273"/>
      <c r="HG120" s="273"/>
      <c r="HH120" s="285"/>
      <c r="HK120" s="199"/>
      <c r="HL120" s="201"/>
      <c r="HM120" s="90"/>
      <c r="HN120" s="273"/>
      <c r="HO120" s="273"/>
      <c r="HP120" s="285"/>
      <c r="HS120" s="199"/>
      <c r="HT120" s="201"/>
      <c r="HU120" s="90"/>
      <c r="HV120" s="273"/>
      <c r="HW120" s="273"/>
      <c r="HX120" s="285"/>
      <c r="IA120" s="199"/>
      <c r="IB120" s="201"/>
      <c r="IC120" s="90"/>
      <c r="ID120" s="273"/>
      <c r="IE120" s="273"/>
      <c r="IF120" s="285"/>
      <c r="II120" s="199"/>
      <c r="IJ120" s="201"/>
      <c r="IK120" s="90"/>
      <c r="IL120" s="273"/>
      <c r="IM120" s="273"/>
      <c r="IN120" s="285"/>
      <c r="IQ120" s="199"/>
      <c r="IR120" s="201"/>
      <c r="IS120" s="90"/>
      <c r="IT120" s="273"/>
      <c r="IU120" s="273"/>
      <c r="IV120" s="285"/>
    </row>
    <row r="121" spans="1:255" s="8" customFormat="1" ht="12.75">
      <c r="A121" s="15"/>
      <c r="B121" s="23" t="s">
        <v>144</v>
      </c>
      <c r="C121" s="96">
        <v>2210</v>
      </c>
      <c r="D121" s="295">
        <v>561</v>
      </c>
      <c r="E121" s="296"/>
      <c r="F121" s="66"/>
      <c r="G121" s="120"/>
      <c r="H121" s="144"/>
      <c r="K121" s="199"/>
      <c r="L121" s="288"/>
      <c r="M121" s="289"/>
      <c r="N121" s="290"/>
      <c r="O121" s="228"/>
      <c r="P121" s="90"/>
      <c r="S121" s="199"/>
      <c r="T121" s="294"/>
      <c r="U121" s="294"/>
      <c r="V121" s="50"/>
      <c r="W121" s="50"/>
      <c r="AA121" s="199"/>
      <c r="AB121" s="294"/>
      <c r="AC121" s="294"/>
      <c r="AD121" s="50"/>
      <c r="AE121" s="50"/>
      <c r="AI121" s="199"/>
      <c r="AJ121" s="294"/>
      <c r="AK121" s="294"/>
      <c r="AL121" s="50"/>
      <c r="AM121" s="50"/>
      <c r="AQ121" s="199"/>
      <c r="AR121" s="294"/>
      <c r="AS121" s="294"/>
      <c r="AT121" s="50"/>
      <c r="AU121" s="50"/>
      <c r="AY121" s="199"/>
      <c r="AZ121" s="294"/>
      <c r="BA121" s="294"/>
      <c r="BB121" s="50"/>
      <c r="BC121" s="50"/>
      <c r="BG121" s="199"/>
      <c r="BH121" s="294"/>
      <c r="BI121" s="294"/>
      <c r="BJ121" s="50"/>
      <c r="BK121" s="50"/>
      <c r="BO121" s="199"/>
      <c r="BP121" s="294"/>
      <c r="BQ121" s="294"/>
      <c r="BR121" s="50"/>
      <c r="BS121" s="50"/>
      <c r="BW121" s="199"/>
      <c r="BX121" s="294"/>
      <c r="BY121" s="294"/>
      <c r="BZ121" s="50"/>
      <c r="CA121" s="50"/>
      <c r="CE121" s="199"/>
      <c r="CF121" s="294"/>
      <c r="CG121" s="294"/>
      <c r="CH121" s="50"/>
      <c r="CI121" s="50"/>
      <c r="CM121" s="199"/>
      <c r="CN121" s="294"/>
      <c r="CO121" s="294"/>
      <c r="CP121" s="50"/>
      <c r="CQ121" s="50"/>
      <c r="CU121" s="199"/>
      <c r="CV121" s="294"/>
      <c r="CW121" s="294"/>
      <c r="CX121" s="50"/>
      <c r="CY121" s="50"/>
      <c r="DC121" s="199"/>
      <c r="DD121" s="294"/>
      <c r="DE121" s="294"/>
      <c r="DF121" s="50"/>
      <c r="DG121" s="50"/>
      <c r="DK121" s="199"/>
      <c r="DL121" s="294"/>
      <c r="DM121" s="294"/>
      <c r="DN121" s="50"/>
      <c r="DO121" s="50"/>
      <c r="DS121" s="199"/>
      <c r="DT121" s="294"/>
      <c r="DU121" s="294"/>
      <c r="DV121" s="50"/>
      <c r="DW121" s="50"/>
      <c r="EA121" s="199"/>
      <c r="EB121" s="294"/>
      <c r="EC121" s="294"/>
      <c r="ED121" s="50"/>
      <c r="EE121" s="50"/>
      <c r="EI121" s="199"/>
      <c r="EJ121" s="294"/>
      <c r="EK121" s="294"/>
      <c r="EL121" s="50"/>
      <c r="EM121" s="50"/>
      <c r="EQ121" s="199"/>
      <c r="ER121" s="294"/>
      <c r="ES121" s="294"/>
      <c r="ET121" s="50"/>
      <c r="EU121" s="50"/>
      <c r="EY121" s="199"/>
      <c r="EZ121" s="294"/>
      <c r="FA121" s="294"/>
      <c r="FB121" s="50"/>
      <c r="FC121" s="50"/>
      <c r="FG121" s="199"/>
      <c r="FH121" s="294"/>
      <c r="FI121" s="294"/>
      <c r="FJ121" s="50"/>
      <c r="FK121" s="50"/>
      <c r="FO121" s="199"/>
      <c r="FP121" s="294"/>
      <c r="FQ121" s="294"/>
      <c r="FR121" s="50"/>
      <c r="FS121" s="50"/>
      <c r="FW121" s="199"/>
      <c r="FX121" s="294"/>
      <c r="FY121" s="294"/>
      <c r="FZ121" s="50"/>
      <c r="GA121" s="50"/>
      <c r="GE121" s="199"/>
      <c r="GF121" s="294"/>
      <c r="GG121" s="294"/>
      <c r="GH121" s="50"/>
      <c r="GI121" s="50"/>
      <c r="GM121" s="199"/>
      <c r="GN121" s="294"/>
      <c r="GO121" s="294"/>
      <c r="GP121" s="50"/>
      <c r="GQ121" s="50"/>
      <c r="GU121" s="199"/>
      <c r="GV121" s="294"/>
      <c r="GW121" s="294"/>
      <c r="GX121" s="50"/>
      <c r="GY121" s="50"/>
      <c r="HC121" s="199"/>
      <c r="HD121" s="294"/>
      <c r="HE121" s="294"/>
      <c r="HF121" s="50"/>
      <c r="HG121" s="50"/>
      <c r="HK121" s="199"/>
      <c r="HL121" s="294"/>
      <c r="HM121" s="294"/>
      <c r="HN121" s="50"/>
      <c r="HO121" s="50"/>
      <c r="HS121" s="199"/>
      <c r="HT121" s="294"/>
      <c r="HU121" s="294"/>
      <c r="HV121" s="50"/>
      <c r="HW121" s="50"/>
      <c r="IA121" s="199"/>
      <c r="IB121" s="294"/>
      <c r="IC121" s="294"/>
      <c r="ID121" s="50"/>
      <c r="IE121" s="50"/>
      <c r="II121" s="199"/>
      <c r="IJ121" s="294"/>
      <c r="IK121" s="294"/>
      <c r="IL121" s="50"/>
      <c r="IM121" s="50"/>
      <c r="IQ121" s="199"/>
      <c r="IR121" s="294"/>
      <c r="IS121" s="294"/>
      <c r="IT121" s="50"/>
      <c r="IU121" s="50"/>
    </row>
    <row r="122" spans="1:255" s="8" customFormat="1" ht="12.75">
      <c r="A122" s="15"/>
      <c r="B122" s="23" t="s">
        <v>143</v>
      </c>
      <c r="C122" s="251"/>
      <c r="D122" s="253"/>
      <c r="E122" s="254"/>
      <c r="F122" s="66"/>
      <c r="G122" s="120"/>
      <c r="H122" s="144"/>
      <c r="K122" s="199"/>
      <c r="L122" s="201"/>
      <c r="M122" s="90"/>
      <c r="N122" s="50"/>
      <c r="O122" s="50"/>
      <c r="S122" s="199"/>
      <c r="T122" s="201"/>
      <c r="U122" s="90"/>
      <c r="V122" s="50"/>
      <c r="W122" s="50"/>
      <c r="AA122" s="199"/>
      <c r="AB122" s="201"/>
      <c r="AC122" s="90"/>
      <c r="AD122" s="50"/>
      <c r="AE122" s="50"/>
      <c r="AI122" s="199"/>
      <c r="AJ122" s="201"/>
      <c r="AK122" s="90"/>
      <c r="AL122" s="50"/>
      <c r="AM122" s="50"/>
      <c r="AQ122" s="199"/>
      <c r="AR122" s="201"/>
      <c r="AS122" s="90"/>
      <c r="AT122" s="50"/>
      <c r="AU122" s="50"/>
      <c r="AY122" s="199"/>
      <c r="AZ122" s="201"/>
      <c r="BA122" s="90"/>
      <c r="BB122" s="50"/>
      <c r="BC122" s="50"/>
      <c r="BG122" s="199"/>
      <c r="BH122" s="201"/>
      <c r="BI122" s="90"/>
      <c r="BJ122" s="50"/>
      <c r="BK122" s="50"/>
      <c r="BO122" s="199"/>
      <c r="BP122" s="201"/>
      <c r="BQ122" s="90"/>
      <c r="BR122" s="50"/>
      <c r="BS122" s="50"/>
      <c r="BW122" s="199"/>
      <c r="BX122" s="201"/>
      <c r="BY122" s="90"/>
      <c r="BZ122" s="50"/>
      <c r="CA122" s="50"/>
      <c r="CE122" s="199"/>
      <c r="CF122" s="201"/>
      <c r="CG122" s="90"/>
      <c r="CH122" s="50"/>
      <c r="CI122" s="50"/>
      <c r="CM122" s="199"/>
      <c r="CN122" s="201"/>
      <c r="CO122" s="90"/>
      <c r="CP122" s="50"/>
      <c r="CQ122" s="50"/>
      <c r="CU122" s="199"/>
      <c r="CV122" s="201"/>
      <c r="CW122" s="90"/>
      <c r="CX122" s="50"/>
      <c r="CY122" s="50"/>
      <c r="DC122" s="199"/>
      <c r="DD122" s="201"/>
      <c r="DE122" s="90"/>
      <c r="DF122" s="50"/>
      <c r="DG122" s="50"/>
      <c r="DK122" s="199"/>
      <c r="DL122" s="201"/>
      <c r="DM122" s="90"/>
      <c r="DN122" s="50"/>
      <c r="DO122" s="50"/>
      <c r="DS122" s="199"/>
      <c r="DT122" s="201"/>
      <c r="DU122" s="90"/>
      <c r="DV122" s="50"/>
      <c r="DW122" s="50"/>
      <c r="EA122" s="199"/>
      <c r="EB122" s="201"/>
      <c r="EC122" s="90"/>
      <c r="ED122" s="50"/>
      <c r="EE122" s="50"/>
      <c r="EI122" s="199"/>
      <c r="EJ122" s="201"/>
      <c r="EK122" s="90"/>
      <c r="EL122" s="50"/>
      <c r="EM122" s="50"/>
      <c r="EQ122" s="199"/>
      <c r="ER122" s="201"/>
      <c r="ES122" s="90"/>
      <c r="ET122" s="50"/>
      <c r="EU122" s="50"/>
      <c r="EY122" s="199"/>
      <c r="EZ122" s="201"/>
      <c r="FA122" s="90"/>
      <c r="FB122" s="50"/>
      <c r="FC122" s="50"/>
      <c r="FG122" s="199"/>
      <c r="FH122" s="201"/>
      <c r="FI122" s="90"/>
      <c r="FJ122" s="50"/>
      <c r="FK122" s="50"/>
      <c r="FO122" s="199"/>
      <c r="FP122" s="201"/>
      <c r="FQ122" s="90"/>
      <c r="FR122" s="50"/>
      <c r="FS122" s="50"/>
      <c r="FW122" s="199"/>
      <c r="FX122" s="201"/>
      <c r="FY122" s="90"/>
      <c r="FZ122" s="50"/>
      <c r="GA122" s="50"/>
      <c r="GE122" s="199"/>
      <c r="GF122" s="201"/>
      <c r="GG122" s="90"/>
      <c r="GH122" s="50"/>
      <c r="GI122" s="50"/>
      <c r="GM122" s="199"/>
      <c r="GN122" s="201"/>
      <c r="GO122" s="90"/>
      <c r="GP122" s="50"/>
      <c r="GQ122" s="50"/>
      <c r="GU122" s="199"/>
      <c r="GV122" s="201"/>
      <c r="GW122" s="90"/>
      <c r="GX122" s="50"/>
      <c r="GY122" s="50"/>
      <c r="HC122" s="199"/>
      <c r="HD122" s="201"/>
      <c r="HE122" s="90"/>
      <c r="HF122" s="50"/>
      <c r="HG122" s="50"/>
      <c r="HK122" s="199"/>
      <c r="HL122" s="201"/>
      <c r="HM122" s="90"/>
      <c r="HN122" s="50"/>
      <c r="HO122" s="50"/>
      <c r="HS122" s="199"/>
      <c r="HT122" s="201"/>
      <c r="HU122" s="90"/>
      <c r="HV122" s="50"/>
      <c r="HW122" s="50"/>
      <c r="IA122" s="199"/>
      <c r="IB122" s="201"/>
      <c r="IC122" s="90"/>
      <c r="ID122" s="50"/>
      <c r="IE122" s="50"/>
      <c r="II122" s="199"/>
      <c r="IJ122" s="201"/>
      <c r="IK122" s="90"/>
      <c r="IL122" s="50"/>
      <c r="IM122" s="50"/>
      <c r="IQ122" s="199"/>
      <c r="IR122" s="201"/>
      <c r="IS122" s="90"/>
      <c r="IT122" s="50"/>
      <c r="IU122" s="50"/>
    </row>
    <row r="123" spans="1:255" s="8" customFormat="1" ht="13.5" thickBot="1">
      <c r="A123" s="20"/>
      <c r="B123" s="25"/>
      <c r="C123" s="258"/>
      <c r="D123" s="259"/>
      <c r="E123" s="260"/>
      <c r="F123" s="213"/>
      <c r="G123" s="121"/>
      <c r="H123" s="208"/>
      <c r="K123" s="199"/>
      <c r="L123" s="201"/>
      <c r="M123" s="90"/>
      <c r="N123" s="50"/>
      <c r="O123" s="50"/>
      <c r="S123" s="199"/>
      <c r="T123" s="201"/>
      <c r="U123" s="90"/>
      <c r="V123" s="50"/>
      <c r="W123" s="50"/>
      <c r="AA123" s="199"/>
      <c r="AB123" s="201"/>
      <c r="AC123" s="90"/>
      <c r="AD123" s="50"/>
      <c r="AE123" s="50"/>
      <c r="AI123" s="199"/>
      <c r="AJ123" s="201"/>
      <c r="AK123" s="90"/>
      <c r="AL123" s="50"/>
      <c r="AM123" s="50"/>
      <c r="AQ123" s="199"/>
      <c r="AR123" s="201"/>
      <c r="AS123" s="90"/>
      <c r="AT123" s="50"/>
      <c r="AU123" s="50"/>
      <c r="AY123" s="199"/>
      <c r="AZ123" s="201"/>
      <c r="BA123" s="90"/>
      <c r="BB123" s="50"/>
      <c r="BC123" s="50"/>
      <c r="BG123" s="199"/>
      <c r="BH123" s="201"/>
      <c r="BI123" s="90"/>
      <c r="BJ123" s="50"/>
      <c r="BK123" s="50"/>
      <c r="BO123" s="199"/>
      <c r="BP123" s="201"/>
      <c r="BQ123" s="90"/>
      <c r="BR123" s="50"/>
      <c r="BS123" s="50"/>
      <c r="BW123" s="199"/>
      <c r="BX123" s="201"/>
      <c r="BY123" s="90"/>
      <c r="BZ123" s="50"/>
      <c r="CA123" s="50"/>
      <c r="CE123" s="199"/>
      <c r="CF123" s="201"/>
      <c r="CG123" s="90"/>
      <c r="CH123" s="50"/>
      <c r="CI123" s="50"/>
      <c r="CM123" s="199"/>
      <c r="CN123" s="201"/>
      <c r="CO123" s="90"/>
      <c r="CP123" s="50"/>
      <c r="CQ123" s="50"/>
      <c r="CU123" s="199"/>
      <c r="CV123" s="201"/>
      <c r="CW123" s="90"/>
      <c r="CX123" s="50"/>
      <c r="CY123" s="50"/>
      <c r="DC123" s="199"/>
      <c r="DD123" s="201"/>
      <c r="DE123" s="90"/>
      <c r="DF123" s="50"/>
      <c r="DG123" s="50"/>
      <c r="DK123" s="199"/>
      <c r="DL123" s="201"/>
      <c r="DM123" s="90"/>
      <c r="DN123" s="50"/>
      <c r="DO123" s="50"/>
      <c r="DS123" s="199"/>
      <c r="DT123" s="201"/>
      <c r="DU123" s="90"/>
      <c r="DV123" s="50"/>
      <c r="DW123" s="50"/>
      <c r="EA123" s="199"/>
      <c r="EB123" s="201"/>
      <c r="EC123" s="90"/>
      <c r="ED123" s="50"/>
      <c r="EE123" s="50"/>
      <c r="EI123" s="199"/>
      <c r="EJ123" s="201"/>
      <c r="EK123" s="90"/>
      <c r="EL123" s="50"/>
      <c r="EM123" s="50"/>
      <c r="EQ123" s="199"/>
      <c r="ER123" s="201"/>
      <c r="ES123" s="90"/>
      <c r="ET123" s="50"/>
      <c r="EU123" s="50"/>
      <c r="EY123" s="199"/>
      <c r="EZ123" s="201"/>
      <c r="FA123" s="90"/>
      <c r="FB123" s="50"/>
      <c r="FC123" s="50"/>
      <c r="FG123" s="199"/>
      <c r="FH123" s="201"/>
      <c r="FI123" s="90"/>
      <c r="FJ123" s="50"/>
      <c r="FK123" s="50"/>
      <c r="FO123" s="199"/>
      <c r="FP123" s="201"/>
      <c r="FQ123" s="90"/>
      <c r="FR123" s="50"/>
      <c r="FS123" s="50"/>
      <c r="FW123" s="199"/>
      <c r="FX123" s="201"/>
      <c r="FY123" s="90"/>
      <c r="FZ123" s="50"/>
      <c r="GA123" s="50"/>
      <c r="GE123" s="199"/>
      <c r="GF123" s="201"/>
      <c r="GG123" s="90"/>
      <c r="GH123" s="50"/>
      <c r="GI123" s="50"/>
      <c r="GM123" s="199"/>
      <c r="GN123" s="201"/>
      <c r="GO123" s="90"/>
      <c r="GP123" s="50"/>
      <c r="GQ123" s="50"/>
      <c r="GU123" s="199"/>
      <c r="GV123" s="201"/>
      <c r="GW123" s="90"/>
      <c r="GX123" s="50"/>
      <c r="GY123" s="50"/>
      <c r="HC123" s="199"/>
      <c r="HD123" s="201"/>
      <c r="HE123" s="90"/>
      <c r="HF123" s="50"/>
      <c r="HG123" s="50"/>
      <c r="HK123" s="199"/>
      <c r="HL123" s="201"/>
      <c r="HM123" s="90"/>
      <c r="HN123" s="50"/>
      <c r="HO123" s="50"/>
      <c r="HS123" s="199"/>
      <c r="HT123" s="201"/>
      <c r="HU123" s="90"/>
      <c r="HV123" s="50"/>
      <c r="HW123" s="50"/>
      <c r="IA123" s="199"/>
      <c r="IB123" s="201"/>
      <c r="IC123" s="90"/>
      <c r="ID123" s="50"/>
      <c r="IE123" s="50"/>
      <c r="II123" s="199"/>
      <c r="IJ123" s="201"/>
      <c r="IK123" s="90"/>
      <c r="IL123" s="50"/>
      <c r="IM123" s="50"/>
      <c r="IQ123" s="199"/>
      <c r="IR123" s="201"/>
      <c r="IS123" s="90"/>
      <c r="IT123" s="50"/>
      <c r="IU123" s="50"/>
    </row>
    <row r="124" spans="1:24" s="8" customFormat="1" ht="13.5" thickBot="1">
      <c r="A124" s="57"/>
      <c r="B124" s="58" t="s">
        <v>19</v>
      </c>
      <c r="C124" s="175">
        <v>2210</v>
      </c>
      <c r="D124" s="59" t="s">
        <v>13</v>
      </c>
      <c r="E124" s="59">
        <f>D73+D78+E82+D86+D99+D102+D115+D117+D121</f>
        <v>830320</v>
      </c>
      <c r="F124" s="146"/>
      <c r="G124" s="146"/>
      <c r="H124" s="286"/>
      <c r="I124" s="90"/>
      <c r="J124" s="84"/>
      <c r="K124" s="90"/>
      <c r="L124" s="112"/>
      <c r="M124" s="90"/>
      <c r="N124" s="90"/>
      <c r="O124" s="90"/>
      <c r="P124" s="84"/>
      <c r="Q124" s="84"/>
      <c r="R124" s="84"/>
      <c r="S124" s="84"/>
      <c r="T124" s="84"/>
      <c r="U124" s="84"/>
      <c r="V124" s="84"/>
      <c r="W124" s="84"/>
      <c r="X124" s="84"/>
    </row>
    <row r="125" spans="1:160" s="71" customFormat="1" ht="13.5" customHeight="1" hidden="1" thickBot="1">
      <c r="A125" s="3"/>
      <c r="B125" s="21"/>
      <c r="C125" s="119"/>
      <c r="D125" s="72"/>
      <c r="E125" s="21"/>
      <c r="F125" s="143"/>
      <c r="G125" s="143"/>
      <c r="H125" s="40"/>
      <c r="J125" s="84"/>
      <c r="K125" s="84"/>
      <c r="L125" s="84"/>
      <c r="M125" s="84"/>
      <c r="N125" s="84"/>
      <c r="O125" s="225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</row>
    <row r="126" spans="1:160" s="71" customFormat="1" ht="12.75" customHeight="1" hidden="1">
      <c r="A126" s="6">
        <v>7</v>
      </c>
      <c r="B126" s="23" t="s">
        <v>60</v>
      </c>
      <c r="C126" s="138"/>
      <c r="D126" s="17" t="s">
        <v>14</v>
      </c>
      <c r="E126" s="24">
        <v>0</v>
      </c>
      <c r="F126" s="147" t="s">
        <v>46</v>
      </c>
      <c r="G126" s="147" t="s">
        <v>46</v>
      </c>
      <c r="H126" s="56" t="s">
        <v>61</v>
      </c>
      <c r="J126" s="84"/>
      <c r="K126" s="84"/>
      <c r="L126" s="84"/>
      <c r="M126" s="84"/>
      <c r="N126" s="84"/>
      <c r="O126" s="225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</row>
    <row r="127" spans="1:160" s="71" customFormat="1" ht="12.75" customHeight="1" hidden="1">
      <c r="A127" s="6"/>
      <c r="B127" s="23"/>
      <c r="C127" s="120"/>
      <c r="D127" s="19" t="s">
        <v>10</v>
      </c>
      <c r="E127" s="23"/>
      <c r="F127" s="144"/>
      <c r="G127" s="144"/>
      <c r="H127" s="56"/>
      <c r="J127" s="84"/>
      <c r="K127" s="84"/>
      <c r="L127" s="84"/>
      <c r="M127" s="84"/>
      <c r="N127" s="84"/>
      <c r="O127" s="225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</row>
    <row r="128" spans="1:160" s="71" customFormat="1" ht="12.75" customHeight="1" hidden="1">
      <c r="A128" s="16">
        <v>8</v>
      </c>
      <c r="B128" s="21" t="s">
        <v>37</v>
      </c>
      <c r="C128" s="119"/>
      <c r="D128" s="72"/>
      <c r="E128" s="21"/>
      <c r="F128" s="143"/>
      <c r="G128" s="143"/>
      <c r="H128" s="40"/>
      <c r="J128" s="84"/>
      <c r="K128" s="84"/>
      <c r="L128" s="84"/>
      <c r="M128" s="84"/>
      <c r="N128" s="84"/>
      <c r="O128" s="225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</row>
    <row r="129" spans="1:160" s="71" customFormat="1" ht="12.75" customHeight="1" hidden="1">
      <c r="A129" s="15"/>
      <c r="B129" s="23"/>
      <c r="C129" s="120"/>
      <c r="D129" s="17" t="s">
        <v>8</v>
      </c>
      <c r="E129" s="24">
        <v>0</v>
      </c>
      <c r="F129" s="120" t="s">
        <v>46</v>
      </c>
      <c r="G129" s="120" t="s">
        <v>46</v>
      </c>
      <c r="H129" s="56" t="s">
        <v>15</v>
      </c>
      <c r="J129" s="90"/>
      <c r="K129" s="84"/>
      <c r="L129" s="84"/>
      <c r="M129" s="84"/>
      <c r="N129" s="84"/>
      <c r="O129" s="225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</row>
    <row r="130" spans="1:160" s="71" customFormat="1" ht="13.5" customHeight="1" hidden="1" thickBot="1">
      <c r="A130" s="16"/>
      <c r="B130" s="21"/>
      <c r="C130" s="119"/>
      <c r="D130" s="72"/>
      <c r="E130" s="21"/>
      <c r="F130" s="143"/>
      <c r="G130" s="143"/>
      <c r="H130" s="40"/>
      <c r="J130" s="84"/>
      <c r="K130" s="84"/>
      <c r="L130" s="84"/>
      <c r="M130" s="84"/>
      <c r="N130" s="84"/>
      <c r="O130" s="225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</row>
    <row r="131" spans="1:160" s="71" customFormat="1" ht="13.5" hidden="1" thickBot="1">
      <c r="A131" s="15">
        <v>9</v>
      </c>
      <c r="B131" s="23" t="s">
        <v>53</v>
      </c>
      <c r="C131" s="120"/>
      <c r="D131" s="17" t="s">
        <v>14</v>
      </c>
      <c r="E131" s="24">
        <v>0</v>
      </c>
      <c r="F131" s="148" t="s">
        <v>54</v>
      </c>
      <c r="G131" s="148" t="s">
        <v>54</v>
      </c>
      <c r="H131" s="56" t="s">
        <v>74</v>
      </c>
      <c r="J131" s="84"/>
      <c r="K131" s="84"/>
      <c r="L131" s="84"/>
      <c r="M131" s="84"/>
      <c r="N131" s="84"/>
      <c r="O131" s="225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</row>
    <row r="132" spans="1:160" s="71" customFormat="1" ht="13.5" hidden="1" thickBot="1">
      <c r="A132" s="20"/>
      <c r="B132" s="25" t="s">
        <v>52</v>
      </c>
      <c r="C132" s="121"/>
      <c r="D132" s="81" t="s">
        <v>10</v>
      </c>
      <c r="E132" s="36"/>
      <c r="F132" s="149"/>
      <c r="G132" s="149"/>
      <c r="H132" s="39" t="s">
        <v>102</v>
      </c>
      <c r="J132" s="84"/>
      <c r="K132" s="84"/>
      <c r="L132" s="84"/>
      <c r="M132" s="84"/>
      <c r="N132" s="84"/>
      <c r="O132" s="225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</row>
    <row r="133" spans="1:160" s="71" customFormat="1" ht="13.5" hidden="1" thickBot="1">
      <c r="A133" s="6"/>
      <c r="B133" s="21"/>
      <c r="C133" s="119"/>
      <c r="D133" s="8"/>
      <c r="E133" s="23"/>
      <c r="F133" s="144"/>
      <c r="G133" s="144"/>
      <c r="H133" s="56"/>
      <c r="J133" s="84"/>
      <c r="K133" s="84"/>
      <c r="L133" s="84"/>
      <c r="M133" s="84"/>
      <c r="N133" s="84"/>
      <c r="O133" s="225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</row>
    <row r="134" spans="1:160" s="71" customFormat="1" ht="13.5" hidden="1" thickBot="1">
      <c r="A134" s="6">
        <v>10</v>
      </c>
      <c r="B134" s="23" t="s">
        <v>37</v>
      </c>
      <c r="C134" s="120"/>
      <c r="D134" s="116" t="s">
        <v>8</v>
      </c>
      <c r="E134" s="24">
        <v>0</v>
      </c>
      <c r="F134" s="120" t="s">
        <v>46</v>
      </c>
      <c r="G134" s="120" t="s">
        <v>46</v>
      </c>
      <c r="H134" s="56" t="s">
        <v>15</v>
      </c>
      <c r="J134" s="84"/>
      <c r="K134" s="84"/>
      <c r="L134" s="84"/>
      <c r="M134" s="84"/>
      <c r="N134" s="84"/>
      <c r="O134" s="225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</row>
    <row r="135" spans="1:8" ht="13.5" hidden="1" thickBot="1">
      <c r="A135" s="11"/>
      <c r="B135" s="25"/>
      <c r="C135" s="121"/>
      <c r="D135" s="167"/>
      <c r="E135" s="36"/>
      <c r="F135" s="121"/>
      <c r="G135" s="121"/>
      <c r="H135" s="39" t="s">
        <v>102</v>
      </c>
    </row>
    <row r="136" spans="1:8" ht="13.5" hidden="1" thickBot="1">
      <c r="A136" s="6"/>
      <c r="B136" s="23"/>
      <c r="C136" s="120"/>
      <c r="D136" s="116"/>
      <c r="E136" s="24"/>
      <c r="F136" s="120"/>
      <c r="G136" s="120"/>
      <c r="H136" s="56"/>
    </row>
    <row r="137" spans="1:160" s="71" customFormat="1" ht="13.5" hidden="1" thickBot="1">
      <c r="A137" s="6">
        <v>11</v>
      </c>
      <c r="B137" s="23" t="s">
        <v>56</v>
      </c>
      <c r="C137" s="120"/>
      <c r="D137" s="116" t="s">
        <v>8</v>
      </c>
      <c r="E137" s="24">
        <v>0</v>
      </c>
      <c r="F137" s="120" t="s">
        <v>55</v>
      </c>
      <c r="G137" s="120" t="s">
        <v>55</v>
      </c>
      <c r="H137" s="56" t="s">
        <v>51</v>
      </c>
      <c r="J137" s="84"/>
      <c r="K137" s="84"/>
      <c r="L137" s="84"/>
      <c r="M137" s="84"/>
      <c r="N137" s="84"/>
      <c r="O137" s="225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</row>
    <row r="138" spans="1:160" s="71" customFormat="1" ht="13.5" hidden="1" thickBot="1">
      <c r="A138" s="6"/>
      <c r="B138" s="23" t="s">
        <v>57</v>
      </c>
      <c r="C138" s="120"/>
      <c r="D138" s="8"/>
      <c r="E138" s="23"/>
      <c r="F138" s="138"/>
      <c r="G138" s="138"/>
      <c r="H138" s="56" t="s">
        <v>102</v>
      </c>
      <c r="J138" s="84"/>
      <c r="K138" s="84"/>
      <c r="L138" s="84"/>
      <c r="M138" s="84"/>
      <c r="N138" s="84"/>
      <c r="O138" s="225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4"/>
      <c r="DR138" s="84"/>
      <c r="DS138" s="84"/>
      <c r="DT138" s="84"/>
      <c r="DU138" s="84"/>
      <c r="DV138" s="84"/>
      <c r="DW138" s="84"/>
      <c r="DX138" s="84"/>
      <c r="DY138" s="84"/>
      <c r="DZ138" s="84"/>
      <c r="EA138" s="84"/>
      <c r="EB138" s="84"/>
      <c r="EC138" s="84"/>
      <c r="ED138" s="84"/>
      <c r="EE138" s="84"/>
      <c r="EF138" s="84"/>
      <c r="EG138" s="84"/>
      <c r="EH138" s="84"/>
      <c r="EI138" s="84"/>
      <c r="EJ138" s="84"/>
      <c r="EK138" s="84"/>
      <c r="EL138" s="84"/>
      <c r="EM138" s="84"/>
      <c r="EN138" s="84"/>
      <c r="EO138" s="84"/>
      <c r="EP138" s="84"/>
      <c r="EQ138" s="84"/>
      <c r="ER138" s="84"/>
      <c r="ES138" s="84"/>
      <c r="ET138" s="84"/>
      <c r="EU138" s="84"/>
      <c r="EV138" s="84"/>
      <c r="EW138" s="84"/>
      <c r="EX138" s="84"/>
      <c r="EY138" s="84"/>
      <c r="EZ138" s="84"/>
      <c r="FA138" s="84"/>
      <c r="FB138" s="84"/>
      <c r="FC138" s="84"/>
      <c r="FD138" s="84"/>
    </row>
    <row r="139" spans="1:160" s="71" customFormat="1" ht="13.5" hidden="1" thickBot="1">
      <c r="A139" s="6"/>
      <c r="B139" s="23" t="s">
        <v>58</v>
      </c>
      <c r="C139" s="120"/>
      <c r="D139" s="8"/>
      <c r="E139" s="23"/>
      <c r="F139" s="138"/>
      <c r="G139" s="138"/>
      <c r="H139" s="56"/>
      <c r="J139" s="84"/>
      <c r="K139" s="84"/>
      <c r="L139" s="84"/>
      <c r="M139" s="84"/>
      <c r="N139" s="84"/>
      <c r="O139" s="225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</row>
    <row r="140" spans="1:15" s="84" customFormat="1" ht="13.5" hidden="1" thickBot="1">
      <c r="A140" s="73"/>
      <c r="B140" s="77"/>
      <c r="C140" s="159"/>
      <c r="D140" s="169"/>
      <c r="E140" s="95"/>
      <c r="F140" s="150"/>
      <c r="G140" s="150"/>
      <c r="H140" s="130"/>
      <c r="I140" s="71"/>
      <c r="O140" s="225"/>
    </row>
    <row r="141" spans="1:15" s="84" customFormat="1" ht="13.5" hidden="1" thickBot="1">
      <c r="A141" s="15">
        <v>12</v>
      </c>
      <c r="B141" s="23" t="s">
        <v>39</v>
      </c>
      <c r="C141" s="120"/>
      <c r="D141" s="116" t="s">
        <v>8</v>
      </c>
      <c r="E141" s="24">
        <v>0</v>
      </c>
      <c r="F141" s="138" t="s">
        <v>59</v>
      </c>
      <c r="G141" s="138" t="s">
        <v>59</v>
      </c>
      <c r="H141" s="56" t="s">
        <v>38</v>
      </c>
      <c r="I141" s="71"/>
      <c r="O141" s="225"/>
    </row>
    <row r="142" spans="1:15" s="84" customFormat="1" ht="13.5" hidden="1" thickBot="1">
      <c r="A142" s="20"/>
      <c r="B142" s="25"/>
      <c r="C142" s="121"/>
      <c r="D142" s="70"/>
      <c r="E142" s="25"/>
      <c r="F142" s="140"/>
      <c r="G142" s="140"/>
      <c r="H142" s="39" t="s">
        <v>102</v>
      </c>
      <c r="I142" s="89"/>
      <c r="O142" s="225"/>
    </row>
    <row r="143" spans="1:160" s="71" customFormat="1" ht="13.5" hidden="1" thickBot="1">
      <c r="A143" s="16"/>
      <c r="B143" s="21"/>
      <c r="C143" s="119"/>
      <c r="D143" s="72"/>
      <c r="E143" s="21"/>
      <c r="F143" s="143"/>
      <c r="G143" s="143"/>
      <c r="H143" s="40"/>
      <c r="J143" s="84"/>
      <c r="K143" s="84"/>
      <c r="L143" s="84"/>
      <c r="M143" s="84"/>
      <c r="N143" s="84"/>
      <c r="O143" s="225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</row>
    <row r="144" spans="1:160" s="71" customFormat="1" ht="13.5" hidden="1" thickBot="1">
      <c r="A144" s="15">
        <v>16</v>
      </c>
      <c r="B144" s="23" t="s">
        <v>53</v>
      </c>
      <c r="C144" s="120"/>
      <c r="D144" s="17" t="s">
        <v>14</v>
      </c>
      <c r="E144" s="24">
        <v>0</v>
      </c>
      <c r="F144" s="148" t="s">
        <v>54</v>
      </c>
      <c r="G144" s="148" t="s">
        <v>54</v>
      </c>
      <c r="H144" s="56" t="s">
        <v>74</v>
      </c>
      <c r="J144" s="84"/>
      <c r="K144" s="84"/>
      <c r="L144" s="84"/>
      <c r="M144" s="84"/>
      <c r="N144" s="84"/>
      <c r="O144" s="225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</row>
    <row r="145" spans="1:160" s="71" customFormat="1" ht="13.5" hidden="1" thickBot="1">
      <c r="A145" s="20"/>
      <c r="B145" s="25" t="s">
        <v>52</v>
      </c>
      <c r="C145" s="121"/>
      <c r="D145" s="81" t="s">
        <v>10</v>
      </c>
      <c r="E145" s="36"/>
      <c r="F145" s="149"/>
      <c r="G145" s="149"/>
      <c r="H145" s="39"/>
      <c r="J145" s="84"/>
      <c r="K145" s="84"/>
      <c r="L145" s="84"/>
      <c r="M145" s="84"/>
      <c r="N145" s="84"/>
      <c r="O145" s="225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</row>
    <row r="146" spans="1:15" s="84" customFormat="1" ht="13.5" hidden="1" thickBot="1">
      <c r="A146" s="16">
        <v>17</v>
      </c>
      <c r="B146" s="21" t="s">
        <v>39</v>
      </c>
      <c r="C146" s="119"/>
      <c r="D146" s="82" t="s">
        <v>14</v>
      </c>
      <c r="E146" s="54"/>
      <c r="F146" s="151"/>
      <c r="G146" s="151"/>
      <c r="H146" s="131"/>
      <c r="O146" s="225"/>
    </row>
    <row r="147" spans="1:15" s="84" customFormat="1" ht="13.5" hidden="1" thickBot="1">
      <c r="A147" s="15"/>
      <c r="B147" s="23"/>
      <c r="C147" s="120"/>
      <c r="D147" s="19" t="s">
        <v>10</v>
      </c>
      <c r="E147" s="24">
        <v>0</v>
      </c>
      <c r="F147" s="138" t="s">
        <v>59</v>
      </c>
      <c r="G147" s="138" t="s">
        <v>59</v>
      </c>
      <c r="H147" s="56" t="s">
        <v>38</v>
      </c>
      <c r="O147" s="225"/>
    </row>
    <row r="148" spans="1:160" s="86" customFormat="1" ht="13.5" hidden="1" thickBot="1">
      <c r="A148" s="11"/>
      <c r="B148" s="25"/>
      <c r="C148" s="121"/>
      <c r="D148" s="13"/>
      <c r="E148" s="25"/>
      <c r="F148" s="140"/>
      <c r="G148" s="140"/>
      <c r="H148" s="39"/>
      <c r="I148" s="84"/>
      <c r="J148" s="84"/>
      <c r="K148" s="84"/>
      <c r="L148" s="84"/>
      <c r="M148" s="84"/>
      <c r="N148" s="84"/>
      <c r="O148" s="225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</row>
    <row r="149" spans="1:8" ht="13.5" hidden="1" thickBot="1">
      <c r="A149" s="3"/>
      <c r="B149" s="21"/>
      <c r="C149" s="119"/>
      <c r="D149" s="72"/>
      <c r="E149" s="5"/>
      <c r="F149" s="152"/>
      <c r="G149" s="152"/>
      <c r="H149" s="40"/>
    </row>
    <row r="150" spans="1:8" ht="13.5" hidden="1" thickBot="1">
      <c r="A150" s="6">
        <v>18</v>
      </c>
      <c r="B150" s="162" t="s">
        <v>75</v>
      </c>
      <c r="C150" s="120"/>
      <c r="D150" s="17" t="s">
        <v>14</v>
      </c>
      <c r="E150" s="60">
        <v>0</v>
      </c>
      <c r="F150" s="153" t="s">
        <v>76</v>
      </c>
      <c r="G150" s="153" t="s">
        <v>76</v>
      </c>
      <c r="H150" s="56" t="s">
        <v>77</v>
      </c>
    </row>
    <row r="151" spans="1:8" ht="13.5" hidden="1" thickBot="1">
      <c r="A151" s="11"/>
      <c r="B151" s="25"/>
      <c r="C151" s="121"/>
      <c r="D151" s="70" t="s">
        <v>10</v>
      </c>
      <c r="E151" s="13"/>
      <c r="F151" s="140"/>
      <c r="G151" s="140"/>
      <c r="H151" s="39"/>
    </row>
    <row r="152" spans="1:8" ht="13.5" hidden="1" thickBot="1">
      <c r="A152" s="3"/>
      <c r="B152" s="21"/>
      <c r="C152" s="119"/>
      <c r="D152" s="5"/>
      <c r="E152" s="21"/>
      <c r="F152" s="152"/>
      <c r="G152" s="152"/>
      <c r="H152" s="40"/>
    </row>
    <row r="153" spans="1:8" ht="13.5" hidden="1" thickBot="1">
      <c r="A153" s="6">
        <v>19</v>
      </c>
      <c r="B153" s="83" t="s">
        <v>78</v>
      </c>
      <c r="C153" s="120"/>
      <c r="D153" s="17" t="s">
        <v>14</v>
      </c>
      <c r="E153" s="24">
        <v>0</v>
      </c>
      <c r="F153" s="138" t="s">
        <v>79</v>
      </c>
      <c r="G153" s="138" t="s">
        <v>79</v>
      </c>
      <c r="H153" s="56"/>
    </row>
    <row r="154" spans="1:8" ht="13.5" hidden="1" thickBot="1">
      <c r="A154" s="11"/>
      <c r="B154" s="25"/>
      <c r="C154" s="121"/>
      <c r="D154" s="70" t="s">
        <v>10</v>
      </c>
      <c r="E154" s="25"/>
      <c r="F154" s="140"/>
      <c r="G154" s="140"/>
      <c r="H154" s="39"/>
    </row>
    <row r="155" spans="1:8" ht="13.5" hidden="1" thickBot="1">
      <c r="A155" s="3"/>
      <c r="B155" s="21"/>
      <c r="C155" s="119"/>
      <c r="D155" s="5"/>
      <c r="E155" s="21"/>
      <c r="F155" s="152"/>
      <c r="G155" s="152"/>
      <c r="H155" s="40"/>
    </row>
    <row r="156" spans="1:8" ht="13.5" hidden="1" thickBot="1">
      <c r="A156" s="6">
        <v>20</v>
      </c>
      <c r="B156" s="83" t="s">
        <v>81</v>
      </c>
      <c r="C156" s="120"/>
      <c r="D156" s="17" t="s">
        <v>14</v>
      </c>
      <c r="E156" s="24">
        <v>0</v>
      </c>
      <c r="F156" s="153" t="s">
        <v>83</v>
      </c>
      <c r="G156" s="153" t="s">
        <v>83</v>
      </c>
      <c r="H156" s="56"/>
    </row>
    <row r="157" spans="1:8" ht="13.5" hidden="1" thickBot="1">
      <c r="A157" s="11"/>
      <c r="B157" s="25" t="s">
        <v>80</v>
      </c>
      <c r="C157" s="121"/>
      <c r="D157" s="70" t="s">
        <v>10</v>
      </c>
      <c r="E157" s="25"/>
      <c r="F157" s="140"/>
      <c r="G157" s="140"/>
      <c r="H157" s="39"/>
    </row>
    <row r="158" spans="1:8" ht="13.5" hidden="1" thickBot="1">
      <c r="A158" s="6"/>
      <c r="B158" s="23"/>
      <c r="C158" s="120"/>
      <c r="D158" s="8"/>
      <c r="E158" s="23"/>
      <c r="F158" s="138"/>
      <c r="G158" s="138"/>
      <c r="H158" s="56"/>
    </row>
    <row r="159" spans="1:8" ht="13.5" hidden="1" thickBot="1">
      <c r="A159" s="6"/>
      <c r="B159" s="23"/>
      <c r="C159" s="120"/>
      <c r="D159" s="8"/>
      <c r="E159" s="23"/>
      <c r="F159" s="138"/>
      <c r="G159" s="138"/>
      <c r="H159" s="56"/>
    </row>
    <row r="160" spans="1:8" ht="13.5" hidden="1" thickBot="1">
      <c r="A160" s="6"/>
      <c r="B160" s="23"/>
      <c r="C160" s="120"/>
      <c r="D160" s="8"/>
      <c r="E160" s="23"/>
      <c r="F160" s="138"/>
      <c r="G160" s="138"/>
      <c r="H160" s="56"/>
    </row>
    <row r="161" spans="1:8" ht="13.5" hidden="1" thickBot="1">
      <c r="A161" s="6"/>
      <c r="B161" s="23"/>
      <c r="C161" s="120"/>
      <c r="D161" s="8"/>
      <c r="E161" s="23"/>
      <c r="F161" s="138"/>
      <c r="G161" s="138"/>
      <c r="H161" s="56"/>
    </row>
    <row r="162" spans="1:8" ht="13.5" hidden="1" thickBot="1">
      <c r="A162" s="6"/>
      <c r="B162" s="23"/>
      <c r="C162" s="120"/>
      <c r="D162" s="8"/>
      <c r="E162" s="23"/>
      <c r="F162" s="138"/>
      <c r="G162" s="138"/>
      <c r="H162" s="56"/>
    </row>
    <row r="163" spans="1:8" ht="13.5" hidden="1" thickBot="1">
      <c r="A163" s="6"/>
      <c r="B163" s="23"/>
      <c r="C163" s="120"/>
      <c r="D163" s="8"/>
      <c r="E163" s="23"/>
      <c r="F163" s="138"/>
      <c r="G163" s="138"/>
      <c r="H163" s="56"/>
    </row>
    <row r="164" spans="1:8" ht="13.5" hidden="1" thickBot="1">
      <c r="A164" s="6"/>
      <c r="B164" s="23"/>
      <c r="C164" s="120"/>
      <c r="D164" s="8"/>
      <c r="E164" s="23"/>
      <c r="F164" s="138"/>
      <c r="G164" s="138"/>
      <c r="H164" s="56"/>
    </row>
    <row r="165" spans="1:8" ht="13.5" hidden="1" thickBot="1">
      <c r="A165" s="6"/>
      <c r="B165" s="23"/>
      <c r="C165" s="120"/>
      <c r="D165" s="8"/>
      <c r="E165" s="23"/>
      <c r="F165" s="138"/>
      <c r="G165" s="138"/>
      <c r="H165" s="56"/>
    </row>
    <row r="166" spans="1:8" ht="13.5" hidden="1" thickBot="1">
      <c r="A166" s="6"/>
      <c r="B166" s="23"/>
      <c r="C166" s="120"/>
      <c r="D166" s="8"/>
      <c r="E166" s="23"/>
      <c r="F166" s="138"/>
      <c r="G166" s="138"/>
      <c r="H166" s="56"/>
    </row>
    <row r="167" spans="1:8" ht="13.5" hidden="1" thickBot="1">
      <c r="A167" s="76"/>
      <c r="B167" s="79"/>
      <c r="C167" s="176"/>
      <c r="D167" s="170"/>
      <c r="E167" s="79"/>
      <c r="F167" s="154"/>
      <c r="G167" s="154"/>
      <c r="H167" s="132"/>
    </row>
    <row r="168" spans="1:9" ht="16.5" hidden="1" thickBot="1">
      <c r="A168" s="67"/>
      <c r="B168" s="63" t="s">
        <v>19</v>
      </c>
      <c r="C168" s="177">
        <v>2240</v>
      </c>
      <c r="D168" s="171" t="s">
        <v>8</v>
      </c>
      <c r="E168" s="68">
        <f>E126+E129+E131+E134+E137+E141</f>
        <v>0</v>
      </c>
      <c r="F168" s="155"/>
      <c r="G168" s="155"/>
      <c r="H168" s="133"/>
      <c r="I168" s="106"/>
    </row>
    <row r="169" spans="1:160" s="71" customFormat="1" ht="13.5" hidden="1" thickBot="1">
      <c r="A169" s="3"/>
      <c r="B169" s="21"/>
      <c r="C169" s="119"/>
      <c r="D169" s="72"/>
      <c r="E169" s="5"/>
      <c r="F169" s="152"/>
      <c r="G169" s="152"/>
      <c r="H169" s="40"/>
      <c r="J169" s="84"/>
      <c r="K169" s="84"/>
      <c r="L169" s="84"/>
      <c r="M169" s="84"/>
      <c r="N169" s="84"/>
      <c r="O169" s="225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</row>
    <row r="170" spans="1:160" s="71" customFormat="1" ht="13.5" hidden="1" thickBot="1">
      <c r="A170" s="6">
        <v>5</v>
      </c>
      <c r="B170" s="23" t="s">
        <v>75</v>
      </c>
      <c r="C170" s="120"/>
      <c r="D170" s="17" t="s">
        <v>9</v>
      </c>
      <c r="E170" s="60">
        <v>0</v>
      </c>
      <c r="F170" s="120" t="s">
        <v>76</v>
      </c>
      <c r="G170" s="120" t="s">
        <v>76</v>
      </c>
      <c r="H170" s="56" t="s">
        <v>77</v>
      </c>
      <c r="J170" s="90"/>
      <c r="K170" s="84"/>
      <c r="L170" s="90"/>
      <c r="M170" s="84"/>
      <c r="N170" s="84"/>
      <c r="O170" s="225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</row>
    <row r="171" spans="1:160" s="71" customFormat="1" ht="13.5" hidden="1" thickBot="1">
      <c r="A171" s="11"/>
      <c r="B171" s="25"/>
      <c r="C171" s="121"/>
      <c r="D171" s="70" t="s">
        <v>10</v>
      </c>
      <c r="E171" s="13"/>
      <c r="F171" s="140"/>
      <c r="G171" s="140"/>
      <c r="H171" s="39"/>
      <c r="J171" s="84"/>
      <c r="K171" s="84"/>
      <c r="L171" s="84"/>
      <c r="M171" s="84"/>
      <c r="N171" s="84"/>
      <c r="O171" s="225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</row>
    <row r="172" spans="1:8" ht="13.5" hidden="1" thickBot="1">
      <c r="A172" s="16">
        <v>22</v>
      </c>
      <c r="B172" s="21" t="s">
        <v>82</v>
      </c>
      <c r="C172" s="119"/>
      <c r="D172" s="82" t="s">
        <v>9</v>
      </c>
      <c r="E172" s="54"/>
      <c r="F172" s="151"/>
      <c r="G172" s="151"/>
      <c r="H172" s="131"/>
    </row>
    <row r="173" spans="1:8" ht="13.5" hidden="1" thickBot="1">
      <c r="A173" s="15"/>
      <c r="B173" s="23"/>
      <c r="C173" s="120"/>
      <c r="D173" s="19" t="s">
        <v>10</v>
      </c>
      <c r="E173" s="24">
        <v>0</v>
      </c>
      <c r="F173" s="138"/>
      <c r="G173" s="138"/>
      <c r="H173" s="56" t="s">
        <v>33</v>
      </c>
    </row>
    <row r="174" spans="1:160" s="71" customFormat="1" ht="12.75">
      <c r="A174" s="16">
        <v>15</v>
      </c>
      <c r="B174" s="21" t="s">
        <v>39</v>
      </c>
      <c r="C174" s="108"/>
      <c r="D174" s="184"/>
      <c r="E174" s="185"/>
      <c r="F174" s="181"/>
      <c r="G174" s="151"/>
      <c r="H174" s="131"/>
      <c r="J174" s="99"/>
      <c r="K174" s="84"/>
      <c r="L174" s="90"/>
      <c r="M174" s="84"/>
      <c r="N174" s="84"/>
      <c r="O174" s="225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</row>
    <row r="175" spans="1:160" s="71" customFormat="1" ht="12.75">
      <c r="A175" s="15"/>
      <c r="B175" s="23"/>
      <c r="C175" s="96">
        <v>2240</v>
      </c>
      <c r="D175" s="295">
        <v>3700</v>
      </c>
      <c r="E175" s="296"/>
      <c r="F175" s="182" t="s">
        <v>59</v>
      </c>
      <c r="G175" s="138"/>
      <c r="H175" s="56" t="s">
        <v>38</v>
      </c>
      <c r="J175" s="90"/>
      <c r="K175" s="84"/>
      <c r="L175" s="84"/>
      <c r="M175" s="84"/>
      <c r="N175" s="84"/>
      <c r="O175" s="228"/>
      <c r="P175" s="90"/>
      <c r="Q175" s="90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</row>
    <row r="176" spans="1:160" s="94" customFormat="1" ht="13.5" thickBot="1">
      <c r="A176" s="11"/>
      <c r="B176" s="25"/>
      <c r="C176" s="61"/>
      <c r="D176" s="6"/>
      <c r="E176" s="56"/>
      <c r="F176" s="183"/>
      <c r="G176" s="140"/>
      <c r="H176" s="39"/>
      <c r="J176" s="99"/>
      <c r="K176" s="99"/>
      <c r="L176" s="99"/>
      <c r="M176" s="99"/>
      <c r="N176" s="99"/>
      <c r="O176" s="22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99"/>
      <c r="BP176" s="99"/>
      <c r="BQ176" s="99"/>
      <c r="BR176" s="99"/>
      <c r="BS176" s="99"/>
      <c r="BT176" s="99"/>
      <c r="BU176" s="99"/>
      <c r="BV176" s="99"/>
      <c r="BW176" s="99"/>
      <c r="BX176" s="99"/>
      <c r="BY176" s="99"/>
      <c r="BZ176" s="99"/>
      <c r="CA176" s="99"/>
      <c r="CB176" s="99"/>
      <c r="CC176" s="99"/>
      <c r="CD176" s="99"/>
      <c r="CE176" s="99"/>
      <c r="CF176" s="99"/>
      <c r="CG176" s="99"/>
      <c r="CH176" s="99"/>
      <c r="CI176" s="99"/>
      <c r="CJ176" s="99"/>
      <c r="CK176" s="99"/>
      <c r="CL176" s="99"/>
      <c r="CM176" s="99"/>
      <c r="CN176" s="99"/>
      <c r="CO176" s="99"/>
      <c r="CP176" s="99"/>
      <c r="CQ176" s="99"/>
      <c r="CR176" s="99"/>
      <c r="CS176" s="99"/>
      <c r="CT176" s="99"/>
      <c r="CU176" s="99"/>
      <c r="CV176" s="99"/>
      <c r="CW176" s="99"/>
      <c r="CX176" s="99"/>
      <c r="CY176" s="99"/>
      <c r="CZ176" s="99"/>
      <c r="DA176" s="99"/>
      <c r="DB176" s="99"/>
      <c r="DC176" s="99"/>
      <c r="DD176" s="99"/>
      <c r="DE176" s="99"/>
      <c r="DF176" s="99"/>
      <c r="DG176" s="99"/>
      <c r="DH176" s="99"/>
      <c r="DI176" s="99"/>
      <c r="DJ176" s="99"/>
      <c r="DK176" s="99"/>
      <c r="DL176" s="99"/>
      <c r="DM176" s="99"/>
      <c r="DN176" s="99"/>
      <c r="DO176" s="99"/>
      <c r="DP176" s="99"/>
      <c r="DQ176" s="99"/>
      <c r="DR176" s="99"/>
      <c r="DS176" s="99"/>
      <c r="DT176" s="99"/>
      <c r="DU176" s="99"/>
      <c r="DV176" s="99"/>
      <c r="DW176" s="99"/>
      <c r="DX176" s="99"/>
      <c r="DY176" s="99"/>
      <c r="DZ176" s="99"/>
      <c r="EA176" s="99"/>
      <c r="EB176" s="99"/>
      <c r="EC176" s="99"/>
      <c r="ED176" s="99"/>
      <c r="EE176" s="99"/>
      <c r="EF176" s="99"/>
      <c r="EG176" s="99"/>
      <c r="EH176" s="99"/>
      <c r="EI176" s="99"/>
      <c r="EJ176" s="99"/>
      <c r="EK176" s="99"/>
      <c r="EL176" s="99"/>
      <c r="EM176" s="99"/>
      <c r="EN176" s="99"/>
      <c r="EO176" s="99"/>
      <c r="EP176" s="99"/>
      <c r="EQ176" s="99"/>
      <c r="ER176" s="99"/>
      <c r="ES176" s="99"/>
      <c r="ET176" s="99"/>
      <c r="EU176" s="99"/>
      <c r="EV176" s="99"/>
      <c r="EW176" s="99"/>
      <c r="EX176" s="99"/>
      <c r="EY176" s="99"/>
      <c r="EZ176" s="99"/>
      <c r="FA176" s="99"/>
      <c r="FB176" s="99"/>
      <c r="FC176" s="99"/>
      <c r="FD176" s="99"/>
    </row>
    <row r="177" spans="1:8" ht="13.5" hidden="1" thickBot="1">
      <c r="A177" s="3"/>
      <c r="B177" s="21"/>
      <c r="C177" s="119"/>
      <c r="D177" s="8"/>
      <c r="E177" s="23"/>
      <c r="F177" s="152"/>
      <c r="G177" s="152"/>
      <c r="H177" s="40"/>
    </row>
    <row r="178" spans="1:8" ht="13.5" hidden="1" thickBot="1">
      <c r="A178" s="6">
        <v>26</v>
      </c>
      <c r="B178" s="23" t="s">
        <v>92</v>
      </c>
      <c r="C178" s="120"/>
      <c r="D178" s="17"/>
      <c r="E178" s="24">
        <v>0</v>
      </c>
      <c r="F178" s="120" t="s">
        <v>90</v>
      </c>
      <c r="G178" s="120"/>
      <c r="H178" s="56" t="s">
        <v>51</v>
      </c>
    </row>
    <row r="179" spans="1:8" ht="13.5" hidden="1" thickBot="1">
      <c r="A179" s="11"/>
      <c r="B179" s="25" t="s">
        <v>91</v>
      </c>
      <c r="C179" s="121"/>
      <c r="D179" s="70"/>
      <c r="E179" s="25"/>
      <c r="F179" s="140"/>
      <c r="G179" s="140"/>
      <c r="H179" s="39"/>
    </row>
    <row r="180" spans="1:8" ht="13.5" hidden="1" thickBot="1">
      <c r="A180" s="3"/>
      <c r="B180" s="21"/>
      <c r="C180" s="119"/>
      <c r="D180" s="5"/>
      <c r="E180" s="21"/>
      <c r="F180" s="152"/>
      <c r="G180" s="152"/>
      <c r="H180" s="40"/>
    </row>
    <row r="181" spans="1:8" ht="13.5" hidden="1" thickBot="1">
      <c r="A181" s="6">
        <v>27</v>
      </c>
      <c r="B181" s="23" t="s">
        <v>99</v>
      </c>
      <c r="C181" s="120"/>
      <c r="D181" s="17"/>
      <c r="E181" s="24">
        <v>0</v>
      </c>
      <c r="F181" s="120" t="s">
        <v>98</v>
      </c>
      <c r="G181" s="120"/>
      <c r="H181" s="56" t="s">
        <v>100</v>
      </c>
    </row>
    <row r="182" spans="1:8" ht="13.5" hidden="1" thickBot="1">
      <c r="A182" s="11"/>
      <c r="B182" s="25"/>
      <c r="C182" s="121"/>
      <c r="D182" s="19"/>
      <c r="E182" s="23"/>
      <c r="F182" s="140"/>
      <c r="G182" s="140"/>
      <c r="H182" s="39"/>
    </row>
    <row r="183" spans="1:10" ht="12.75">
      <c r="A183" s="3"/>
      <c r="B183" s="23" t="s">
        <v>56</v>
      </c>
      <c r="C183" s="108"/>
      <c r="D183" s="3"/>
      <c r="E183" s="40"/>
      <c r="F183" s="190"/>
      <c r="G183" s="152"/>
      <c r="H183" s="40"/>
      <c r="I183" s="89"/>
      <c r="J183" s="199"/>
    </row>
    <row r="184" spans="1:16" ht="12.75">
      <c r="A184" s="6">
        <v>16</v>
      </c>
      <c r="B184" s="23" t="s">
        <v>57</v>
      </c>
      <c r="C184" s="96">
        <v>2240</v>
      </c>
      <c r="D184" s="295">
        <v>6300</v>
      </c>
      <c r="E184" s="296"/>
      <c r="F184" s="66" t="s">
        <v>55</v>
      </c>
      <c r="G184" s="120"/>
      <c r="H184" s="56" t="s">
        <v>89</v>
      </c>
      <c r="J184" s="90"/>
      <c r="L184" s="90"/>
      <c r="O184" s="228"/>
      <c r="P184" s="90"/>
    </row>
    <row r="185" spans="1:8" ht="13.5" thickBot="1">
      <c r="A185" s="6"/>
      <c r="B185" s="23" t="s">
        <v>58</v>
      </c>
      <c r="C185" s="96"/>
      <c r="D185" s="11"/>
      <c r="E185" s="39"/>
      <c r="F185" s="182"/>
      <c r="G185" s="138"/>
      <c r="H185" s="56"/>
    </row>
    <row r="186" spans="1:8" ht="13.5" hidden="1" thickBot="1">
      <c r="A186" s="3"/>
      <c r="B186" s="21"/>
      <c r="C186" s="119"/>
      <c r="D186" s="8"/>
      <c r="E186" s="23"/>
      <c r="F186" s="152"/>
      <c r="G186" s="152"/>
      <c r="H186" s="40"/>
    </row>
    <row r="187" spans="1:12" ht="13.5" hidden="1" thickBot="1">
      <c r="A187" s="6"/>
      <c r="B187" s="23" t="s">
        <v>110</v>
      </c>
      <c r="C187" s="120"/>
      <c r="D187" s="17"/>
      <c r="E187" s="24">
        <v>0</v>
      </c>
      <c r="F187" s="138" t="s">
        <v>108</v>
      </c>
      <c r="G187" s="138"/>
      <c r="H187" s="56" t="s">
        <v>111</v>
      </c>
      <c r="L187" s="90"/>
    </row>
    <row r="188" spans="1:8" ht="13.5" hidden="1" thickBot="1">
      <c r="A188" s="6"/>
      <c r="B188" s="23" t="s">
        <v>109</v>
      </c>
      <c r="C188" s="120"/>
      <c r="D188" s="19"/>
      <c r="E188" s="23"/>
      <c r="F188" s="138"/>
      <c r="G188" s="138"/>
      <c r="H188" s="56"/>
    </row>
    <row r="189" spans="1:8" ht="13.5" hidden="1" thickBot="1">
      <c r="A189" s="11"/>
      <c r="B189" s="25"/>
      <c r="C189" s="121"/>
      <c r="D189" s="13"/>
      <c r="E189" s="25"/>
      <c r="F189" s="140"/>
      <c r="G189" s="140"/>
      <c r="H189" s="39"/>
    </row>
    <row r="190" spans="1:8" ht="13.5" hidden="1" thickBot="1">
      <c r="A190" s="3"/>
      <c r="B190" s="21"/>
      <c r="C190" s="119"/>
      <c r="D190" s="5"/>
      <c r="E190" s="21"/>
      <c r="F190" s="152"/>
      <c r="G190" s="152"/>
      <c r="H190" s="40"/>
    </row>
    <row r="191" spans="1:12" ht="13.5" hidden="1" thickBot="1">
      <c r="A191" s="6">
        <v>9</v>
      </c>
      <c r="B191" s="23" t="s">
        <v>97</v>
      </c>
      <c r="C191" s="120"/>
      <c r="D191" s="17"/>
      <c r="E191" s="24">
        <v>0</v>
      </c>
      <c r="F191" s="120" t="s">
        <v>46</v>
      </c>
      <c r="G191" s="120"/>
      <c r="H191" s="56" t="s">
        <v>32</v>
      </c>
      <c r="L191" s="90"/>
    </row>
    <row r="192" spans="1:8" ht="13.5" hidden="1" thickBot="1">
      <c r="A192" s="11"/>
      <c r="B192" s="25"/>
      <c r="C192" s="121"/>
      <c r="D192" s="19"/>
      <c r="E192" s="23"/>
      <c r="F192" s="140"/>
      <c r="G192" s="140"/>
      <c r="H192" s="39"/>
    </row>
    <row r="193" spans="1:8" ht="13.5" hidden="1" thickBot="1">
      <c r="A193" s="3"/>
      <c r="B193" s="21"/>
      <c r="C193" s="119"/>
      <c r="D193" s="8"/>
      <c r="E193" s="23"/>
      <c r="F193" s="152"/>
      <c r="G193" s="190"/>
      <c r="H193" s="40"/>
    </row>
    <row r="194" spans="1:9" ht="13.5" hidden="1" thickBot="1">
      <c r="A194" s="6">
        <v>31</v>
      </c>
      <c r="B194" s="162" t="s">
        <v>95</v>
      </c>
      <c r="C194" s="120"/>
      <c r="D194" s="17" t="s">
        <v>13</v>
      </c>
      <c r="E194" s="24">
        <v>0</v>
      </c>
      <c r="F194" s="153" t="s">
        <v>93</v>
      </c>
      <c r="G194" s="214"/>
      <c r="H194" s="56" t="s">
        <v>96</v>
      </c>
      <c r="I194" s="89"/>
    </row>
    <row r="195" spans="1:8" ht="13.5" hidden="1" thickBot="1">
      <c r="A195" s="11"/>
      <c r="B195" s="25" t="s">
        <v>94</v>
      </c>
      <c r="C195" s="121"/>
      <c r="D195" s="70" t="s">
        <v>10</v>
      </c>
      <c r="E195" s="25"/>
      <c r="F195" s="140"/>
      <c r="G195" s="183"/>
      <c r="H195" s="39"/>
    </row>
    <row r="196" spans="1:12" ht="13.5" thickBot="1">
      <c r="A196" s="26"/>
      <c r="B196" s="35" t="s">
        <v>19</v>
      </c>
      <c r="C196" s="179">
        <v>2240</v>
      </c>
      <c r="D196" s="267" t="s">
        <v>8</v>
      </c>
      <c r="E196" s="267">
        <f>D175+D184</f>
        <v>10000</v>
      </c>
      <c r="F196" s="160"/>
      <c r="G196" s="268"/>
      <c r="H196" s="134"/>
      <c r="L196" s="90"/>
    </row>
    <row r="197" spans="1:8" ht="12.75">
      <c r="A197" s="16">
        <v>17</v>
      </c>
      <c r="B197" s="21" t="s">
        <v>39</v>
      </c>
      <c r="C197" s="108"/>
      <c r="D197" s="184"/>
      <c r="E197" s="185"/>
      <c r="F197" s="181"/>
      <c r="G197" s="151"/>
      <c r="H197" s="131"/>
    </row>
    <row r="198" spans="1:17" ht="12.75">
      <c r="A198" s="15"/>
      <c r="B198" s="23"/>
      <c r="C198" s="96">
        <v>2240</v>
      </c>
      <c r="D198" s="295">
        <f>15000+162.11+5000+5000</f>
        <v>25162.11</v>
      </c>
      <c r="E198" s="296"/>
      <c r="F198" s="182" t="s">
        <v>59</v>
      </c>
      <c r="G198" s="138"/>
      <c r="H198" s="56" t="s">
        <v>38</v>
      </c>
      <c r="M198" s="290"/>
      <c r="N198" s="290"/>
      <c r="O198" s="228"/>
      <c r="P198" s="90"/>
      <c r="Q198" s="90"/>
    </row>
    <row r="199" spans="1:18" ht="13.5" thickBot="1">
      <c r="A199" s="11"/>
      <c r="B199" s="25"/>
      <c r="C199" s="61"/>
      <c r="D199" s="6"/>
      <c r="E199" s="56"/>
      <c r="F199" s="183"/>
      <c r="G199" s="140"/>
      <c r="H199" s="39"/>
      <c r="K199" s="99"/>
      <c r="L199" s="99"/>
      <c r="M199" s="99"/>
      <c r="N199" s="99"/>
      <c r="O199" s="229"/>
      <c r="P199" s="99"/>
      <c r="Q199" s="99"/>
      <c r="R199" s="99"/>
    </row>
    <row r="200" spans="1:16" ht="13.5" customHeight="1">
      <c r="A200" s="16">
        <v>18</v>
      </c>
      <c r="B200" s="21" t="s">
        <v>37</v>
      </c>
      <c r="C200" s="108"/>
      <c r="D200" s="184"/>
      <c r="E200" s="40"/>
      <c r="F200" s="40"/>
      <c r="G200" s="143"/>
      <c r="H200" s="40"/>
      <c r="K200" s="89"/>
      <c r="L200" s="90"/>
      <c r="M200" s="290"/>
      <c r="N200" s="290"/>
      <c r="O200" s="228"/>
      <c r="P200" s="90"/>
    </row>
    <row r="201" spans="1:16" ht="13.5" thickBot="1">
      <c r="A201" s="15"/>
      <c r="B201" s="23"/>
      <c r="C201" s="96">
        <v>2240</v>
      </c>
      <c r="D201" s="295">
        <v>9900</v>
      </c>
      <c r="E201" s="296"/>
      <c r="F201" s="66" t="s">
        <v>46</v>
      </c>
      <c r="G201" s="120"/>
      <c r="H201" s="56" t="s">
        <v>15</v>
      </c>
      <c r="L201" s="90"/>
      <c r="M201" s="290"/>
      <c r="N201" s="290"/>
      <c r="O201" s="228"/>
      <c r="P201" s="90"/>
    </row>
    <row r="202" spans="1:10" ht="15">
      <c r="A202" s="16"/>
      <c r="B202" s="21"/>
      <c r="C202" s="108"/>
      <c r="D202" s="3"/>
      <c r="E202" s="40"/>
      <c r="F202" s="40"/>
      <c r="G202" s="143"/>
      <c r="H202" s="40"/>
      <c r="I202" s="97"/>
      <c r="J202" s="104"/>
    </row>
    <row r="203" spans="1:17" ht="12.75">
      <c r="A203" s="15">
        <v>19</v>
      </c>
      <c r="B203" s="23" t="s">
        <v>53</v>
      </c>
      <c r="C203" s="96">
        <v>2240</v>
      </c>
      <c r="D203" s="295">
        <v>5689.57</v>
      </c>
      <c r="E203" s="296"/>
      <c r="F203" s="186" t="s">
        <v>54</v>
      </c>
      <c r="G203" s="148"/>
      <c r="H203" s="56" t="s">
        <v>74</v>
      </c>
      <c r="L203" s="90"/>
      <c r="M203" s="290"/>
      <c r="N203" s="289"/>
      <c r="O203" s="228"/>
      <c r="P203" s="90"/>
      <c r="Q203" s="90"/>
    </row>
    <row r="204" spans="1:8" ht="13.5" thickBot="1">
      <c r="A204" s="20"/>
      <c r="B204" s="25" t="s">
        <v>52</v>
      </c>
      <c r="C204" s="61"/>
      <c r="D204" s="188"/>
      <c r="E204" s="189"/>
      <c r="F204" s="187"/>
      <c r="G204" s="149"/>
      <c r="H204" s="39"/>
    </row>
    <row r="205" spans="1:16" ht="12.75">
      <c r="A205" s="3"/>
      <c r="B205" s="23" t="s">
        <v>56</v>
      </c>
      <c r="C205" s="108"/>
      <c r="D205" s="3"/>
      <c r="E205" s="40"/>
      <c r="F205" s="190"/>
      <c r="G205" s="152"/>
      <c r="H205" s="40"/>
      <c r="O205" s="228"/>
      <c r="P205" s="90"/>
    </row>
    <row r="206" spans="1:16" ht="12.75">
      <c r="A206" s="6">
        <v>20</v>
      </c>
      <c r="B206" s="23" t="s">
        <v>57</v>
      </c>
      <c r="C206" s="96">
        <v>2240</v>
      </c>
      <c r="D206" s="295">
        <f>2100-623.4-558+2100+(60.38+1870)-57.41</f>
        <v>4891.57</v>
      </c>
      <c r="E206" s="296"/>
      <c r="F206" s="66" t="s">
        <v>55</v>
      </c>
      <c r="G206" s="120"/>
      <c r="H206" s="56" t="s">
        <v>89</v>
      </c>
      <c r="J206" s="90"/>
      <c r="M206" s="290"/>
      <c r="N206" s="290"/>
      <c r="O206" s="228"/>
      <c r="P206" s="90"/>
    </row>
    <row r="207" spans="1:8" ht="12.75" hidden="1">
      <c r="A207" s="6"/>
      <c r="B207" s="23" t="s">
        <v>58</v>
      </c>
      <c r="C207" s="96"/>
      <c r="D207" s="6"/>
      <c r="E207" s="56"/>
      <c r="F207" s="182"/>
      <c r="G207" s="138"/>
      <c r="H207" s="56"/>
    </row>
    <row r="208" spans="1:10" ht="15" hidden="1">
      <c r="A208" s="3"/>
      <c r="B208" s="21"/>
      <c r="C208" s="108"/>
      <c r="D208" s="6"/>
      <c r="E208" s="56"/>
      <c r="F208" s="190"/>
      <c r="G208" s="152"/>
      <c r="H208" s="40"/>
      <c r="J208" s="104"/>
    </row>
    <row r="209" spans="1:8" ht="12.75" hidden="1">
      <c r="A209" s="6"/>
      <c r="B209" s="23" t="s">
        <v>110</v>
      </c>
      <c r="C209" s="96"/>
      <c r="D209" s="196"/>
      <c r="E209" s="129">
        <v>0</v>
      </c>
      <c r="F209" s="182" t="s">
        <v>108</v>
      </c>
      <c r="G209" s="138"/>
      <c r="H209" s="56" t="s">
        <v>111</v>
      </c>
    </row>
    <row r="210" spans="1:8" ht="12.75" hidden="1">
      <c r="A210" s="6"/>
      <c r="B210" s="23" t="s">
        <v>109</v>
      </c>
      <c r="C210" s="96"/>
      <c r="D210" s="6"/>
      <c r="E210" s="56"/>
      <c r="F210" s="182"/>
      <c r="G210" s="138"/>
      <c r="H210" s="56"/>
    </row>
    <row r="211" spans="1:8" ht="13.5" hidden="1" thickBot="1">
      <c r="A211" s="11"/>
      <c r="B211" s="25"/>
      <c r="C211" s="61"/>
      <c r="D211" s="6"/>
      <c r="E211" s="56"/>
      <c r="F211" s="183"/>
      <c r="G211" s="140"/>
      <c r="H211" s="39"/>
    </row>
    <row r="212" spans="1:8" ht="12.75" hidden="1">
      <c r="A212" s="3"/>
      <c r="B212" s="21"/>
      <c r="C212" s="108"/>
      <c r="D212" s="6"/>
      <c r="E212" s="56"/>
      <c r="F212" s="190"/>
      <c r="G212" s="152"/>
      <c r="H212" s="40"/>
    </row>
    <row r="213" spans="1:8" ht="12.75" hidden="1">
      <c r="A213" s="6">
        <v>9</v>
      </c>
      <c r="B213" s="23" t="s">
        <v>97</v>
      </c>
      <c r="C213" s="96"/>
      <c r="D213" s="196"/>
      <c r="E213" s="129">
        <v>0</v>
      </c>
      <c r="F213" s="66" t="s">
        <v>46</v>
      </c>
      <c r="G213" s="120"/>
      <c r="H213" s="56" t="s">
        <v>32</v>
      </c>
    </row>
    <row r="214" spans="1:160" s="71" customFormat="1" ht="13.5" thickBot="1">
      <c r="A214" s="11"/>
      <c r="B214" s="25"/>
      <c r="C214" s="61"/>
      <c r="D214" s="11"/>
      <c r="E214" s="39"/>
      <c r="F214" s="183"/>
      <c r="G214" s="140"/>
      <c r="H214" s="39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</row>
    <row r="215" spans="1:160" s="71" customFormat="1" ht="15">
      <c r="A215" s="3"/>
      <c r="B215" s="21"/>
      <c r="C215" s="108"/>
      <c r="D215" s="6"/>
      <c r="E215" s="56"/>
      <c r="F215" s="40"/>
      <c r="G215" s="143"/>
      <c r="H215" s="40"/>
      <c r="I215" s="97"/>
      <c r="J215" s="104"/>
      <c r="K215" s="84"/>
      <c r="L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</row>
    <row r="216" spans="1:160" s="71" customFormat="1" ht="12.75">
      <c r="A216" s="6">
        <v>21</v>
      </c>
      <c r="B216" s="23" t="s">
        <v>132</v>
      </c>
      <c r="C216" s="191" t="s">
        <v>127</v>
      </c>
      <c r="D216" s="295">
        <f>4671.72+558+3857.41</f>
        <v>9087.130000000001</v>
      </c>
      <c r="E216" s="296"/>
      <c r="F216" s="66" t="s">
        <v>131</v>
      </c>
      <c r="G216" s="120"/>
      <c r="H216" s="56" t="s">
        <v>128</v>
      </c>
      <c r="J216" s="84"/>
      <c r="K216" s="84"/>
      <c r="L216" s="84"/>
      <c r="M216" s="290"/>
      <c r="N216" s="290"/>
      <c r="O216" s="228"/>
      <c r="P216" s="90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</row>
    <row r="217" spans="1:160" s="71" customFormat="1" ht="13.5" thickBot="1">
      <c r="A217" s="11"/>
      <c r="B217" s="25" t="s">
        <v>133</v>
      </c>
      <c r="C217" s="210"/>
      <c r="D217" s="303"/>
      <c r="E217" s="304"/>
      <c r="F217" s="213"/>
      <c r="G217" s="121"/>
      <c r="H217" s="39" t="s">
        <v>129</v>
      </c>
      <c r="J217" s="84"/>
      <c r="K217" s="84"/>
      <c r="L217" s="84"/>
      <c r="M217" s="290"/>
      <c r="N217" s="290"/>
      <c r="O217" s="228"/>
      <c r="P217" s="90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</row>
    <row r="218" spans="1:160" s="71" customFormat="1" ht="13.5" hidden="1" thickBot="1">
      <c r="A218" s="11"/>
      <c r="B218" s="25"/>
      <c r="C218" s="210"/>
      <c r="D218" s="211"/>
      <c r="E218" s="212"/>
      <c r="F218" s="213"/>
      <c r="G218" s="121"/>
      <c r="H218" s="39"/>
      <c r="J218" s="84"/>
      <c r="K218" s="84"/>
      <c r="L218" s="84"/>
      <c r="M218" s="84"/>
      <c r="N218" s="84"/>
      <c r="O218" s="228"/>
      <c r="P218" s="90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</row>
    <row r="219" spans="1:160" s="71" customFormat="1" ht="13.5" hidden="1" thickBot="1">
      <c r="A219" s="6"/>
      <c r="B219" s="23"/>
      <c r="C219" s="191"/>
      <c r="D219" s="204"/>
      <c r="E219" s="205"/>
      <c r="F219" s="119"/>
      <c r="G219" s="66"/>
      <c r="H219" s="56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</row>
    <row r="220" spans="1:160" s="71" customFormat="1" ht="13.5" hidden="1" thickBot="1">
      <c r="A220" s="6">
        <v>10</v>
      </c>
      <c r="B220" s="7" t="s">
        <v>60</v>
      </c>
      <c r="C220" s="191" t="s">
        <v>127</v>
      </c>
      <c r="D220" s="295">
        <v>2313.36</v>
      </c>
      <c r="E220" s="296"/>
      <c r="F220" s="120" t="s">
        <v>46</v>
      </c>
      <c r="G220" s="56"/>
      <c r="H220" s="56" t="s">
        <v>61</v>
      </c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</row>
    <row r="221" spans="1:160" s="71" customFormat="1" ht="13.5" hidden="1" thickBot="1">
      <c r="A221" s="6"/>
      <c r="B221" s="23"/>
      <c r="C221" s="191"/>
      <c r="D221" s="204"/>
      <c r="E221" s="205"/>
      <c r="F221" s="120"/>
      <c r="G221" s="66"/>
      <c r="H221" s="56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</row>
    <row r="222" spans="1:160" s="71" customFormat="1" ht="13.5" hidden="1" thickBot="1">
      <c r="A222" s="3"/>
      <c r="B222" s="21"/>
      <c r="C222" s="216"/>
      <c r="D222" s="217"/>
      <c r="E222" s="218"/>
      <c r="F222" s="119"/>
      <c r="G222" s="109"/>
      <c r="H222" s="40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</row>
    <row r="223" spans="1:160" s="71" customFormat="1" ht="13.5" hidden="1" thickBot="1">
      <c r="A223" s="6">
        <v>11</v>
      </c>
      <c r="B223" s="23" t="s">
        <v>99</v>
      </c>
      <c r="C223" s="191" t="s">
        <v>127</v>
      </c>
      <c r="D223" s="295">
        <v>756.26</v>
      </c>
      <c r="E223" s="296"/>
      <c r="F223" s="120" t="s">
        <v>98</v>
      </c>
      <c r="G223" s="66"/>
      <c r="H223" s="56" t="s">
        <v>100</v>
      </c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</row>
    <row r="224" spans="1:160" s="71" customFormat="1" ht="13.5" hidden="1" thickBot="1">
      <c r="A224" s="11"/>
      <c r="B224" s="25"/>
      <c r="C224" s="61"/>
      <c r="D224" s="11"/>
      <c r="E224" s="39"/>
      <c r="F224" s="208"/>
      <c r="G224" s="39"/>
      <c r="H224" s="39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</row>
    <row r="225" spans="1:160" s="71" customFormat="1" ht="12.75">
      <c r="A225" s="6"/>
      <c r="B225" s="23"/>
      <c r="C225" s="191"/>
      <c r="D225" s="204"/>
      <c r="E225" s="205"/>
      <c r="F225" s="119"/>
      <c r="G225" s="66"/>
      <c r="H225" s="56"/>
      <c r="J225" s="90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</row>
    <row r="226" spans="1:16" ht="12.75">
      <c r="A226" s="6">
        <v>22</v>
      </c>
      <c r="B226" s="7" t="s">
        <v>60</v>
      </c>
      <c r="C226" s="191" t="s">
        <v>127</v>
      </c>
      <c r="D226" s="295">
        <v>2313.36</v>
      </c>
      <c r="E226" s="296"/>
      <c r="F226" s="120" t="s">
        <v>46</v>
      </c>
      <c r="G226" s="56"/>
      <c r="H226" s="56" t="s">
        <v>61</v>
      </c>
      <c r="M226" s="290"/>
      <c r="N226" s="290"/>
      <c r="O226" s="228"/>
      <c r="P226" s="90"/>
    </row>
    <row r="227" spans="1:8" ht="13.5" thickBot="1">
      <c r="A227" s="6"/>
      <c r="B227" s="23"/>
      <c r="C227" s="191"/>
      <c r="D227" s="204"/>
      <c r="E227" s="205"/>
      <c r="F227" s="120"/>
      <c r="G227" s="66"/>
      <c r="H227" s="56"/>
    </row>
    <row r="228" spans="1:8" ht="12.75">
      <c r="A228" s="3"/>
      <c r="B228" s="21"/>
      <c r="C228" s="216"/>
      <c r="D228" s="217"/>
      <c r="E228" s="218"/>
      <c r="F228" s="119"/>
      <c r="G228" s="109"/>
      <c r="H228" s="40"/>
    </row>
    <row r="229" spans="1:16" ht="13.5" customHeight="1">
      <c r="A229" s="6">
        <v>23</v>
      </c>
      <c r="B229" s="23" t="s">
        <v>99</v>
      </c>
      <c r="C229" s="191" t="s">
        <v>127</v>
      </c>
      <c r="D229" s="295">
        <v>756.26</v>
      </c>
      <c r="E229" s="296"/>
      <c r="F229" s="120" t="s">
        <v>98</v>
      </c>
      <c r="G229" s="66"/>
      <c r="H229" s="56" t="s">
        <v>100</v>
      </c>
      <c r="M229" s="290"/>
      <c r="N229" s="290"/>
      <c r="O229" s="228"/>
      <c r="P229" s="90"/>
    </row>
    <row r="230" spans="1:10" ht="13.5" thickBot="1">
      <c r="A230" s="11"/>
      <c r="B230" s="25"/>
      <c r="C230" s="61"/>
      <c r="D230" s="11"/>
      <c r="E230" s="39"/>
      <c r="F230" s="208"/>
      <c r="G230" s="39"/>
      <c r="H230" s="39"/>
      <c r="J230" s="90"/>
    </row>
    <row r="231" spans="1:15" ht="13.5" thickBot="1">
      <c r="A231" s="41"/>
      <c r="B231" s="42" t="s">
        <v>19</v>
      </c>
      <c r="C231" s="178">
        <v>2240</v>
      </c>
      <c r="D231" s="69" t="s">
        <v>13</v>
      </c>
      <c r="E231" s="69">
        <f>D198+D201+D203+D206+D216+D226+D229</f>
        <v>57800.00000000001</v>
      </c>
      <c r="F231" s="156"/>
      <c r="G231" s="53"/>
      <c r="H231" s="44"/>
      <c r="J231" s="90"/>
      <c r="O231" s="84"/>
    </row>
    <row r="232" spans="1:8" ht="12.75">
      <c r="A232" s="16"/>
      <c r="B232" s="21"/>
      <c r="C232" s="108"/>
      <c r="D232" s="3"/>
      <c r="E232" s="40"/>
      <c r="F232" s="40"/>
      <c r="G232" s="143"/>
      <c r="H232" s="40"/>
    </row>
    <row r="233" spans="1:16" ht="12.75">
      <c r="A233" s="15">
        <v>24</v>
      </c>
      <c r="B233" s="23" t="s">
        <v>18</v>
      </c>
      <c r="C233" s="96">
        <v>2800</v>
      </c>
      <c r="D233" s="295">
        <f>81100-1620</f>
        <v>79480</v>
      </c>
      <c r="E233" s="296"/>
      <c r="F233" s="186" t="s">
        <v>31</v>
      </c>
      <c r="G233" s="148"/>
      <c r="H233" s="56" t="s">
        <v>23</v>
      </c>
      <c r="J233" s="90"/>
      <c r="O233" s="228"/>
      <c r="P233" s="90"/>
    </row>
    <row r="234" spans="1:9" ht="15.75" thickBot="1">
      <c r="A234" s="15"/>
      <c r="B234" s="23"/>
      <c r="C234" s="96"/>
      <c r="D234" s="6"/>
      <c r="E234" s="56"/>
      <c r="F234" s="66"/>
      <c r="G234" s="120"/>
      <c r="H234" s="56"/>
      <c r="I234" s="104"/>
    </row>
    <row r="235" spans="1:10" ht="13.5" thickBot="1">
      <c r="A235" s="43"/>
      <c r="B235" s="47" t="s">
        <v>17</v>
      </c>
      <c r="C235" s="43">
        <v>2800</v>
      </c>
      <c r="D235" s="52" t="s">
        <v>13</v>
      </c>
      <c r="E235" s="284">
        <f>D233</f>
        <v>79480</v>
      </c>
      <c r="F235" s="53"/>
      <c r="G235" s="156"/>
      <c r="H235" s="46"/>
      <c r="I235" s="84"/>
      <c r="J235" s="209"/>
    </row>
    <row r="236" spans="1:11" ht="15.75">
      <c r="A236" s="278"/>
      <c r="B236" s="279"/>
      <c r="C236" s="280"/>
      <c r="D236" s="271"/>
      <c r="E236" s="272"/>
      <c r="F236" s="281"/>
      <c r="G236" s="282"/>
      <c r="H236" s="283"/>
      <c r="I236" s="84"/>
      <c r="J236" s="209"/>
      <c r="K236" s="107"/>
    </row>
    <row r="237" spans="1:16" ht="15.75">
      <c r="A237" s="15">
        <v>25</v>
      </c>
      <c r="B237" s="23" t="s">
        <v>43</v>
      </c>
      <c r="C237" s="96">
        <v>2271</v>
      </c>
      <c r="D237" s="295">
        <v>52541.17</v>
      </c>
      <c r="E237" s="296"/>
      <c r="F237" s="66" t="s">
        <v>45</v>
      </c>
      <c r="G237" s="120"/>
      <c r="H237" s="56" t="s">
        <v>7</v>
      </c>
      <c r="I237" s="84"/>
      <c r="J237" s="209"/>
      <c r="K237" s="107"/>
      <c r="M237" s="290"/>
      <c r="N237" s="289"/>
      <c r="O237" s="228"/>
      <c r="P237" s="90"/>
    </row>
    <row r="238" spans="1:12" ht="15.75">
      <c r="A238" s="15"/>
      <c r="B238" s="23" t="s">
        <v>44</v>
      </c>
      <c r="C238" s="96"/>
      <c r="D238" s="196"/>
      <c r="E238" s="129"/>
      <c r="F238" s="186"/>
      <c r="G238" s="148"/>
      <c r="H238" s="56" t="s">
        <v>116</v>
      </c>
      <c r="J238" s="209"/>
      <c r="L238" s="107"/>
    </row>
    <row r="239" spans="1:12" ht="16.5" thickBot="1">
      <c r="A239" s="15"/>
      <c r="B239" s="23"/>
      <c r="C239" s="96"/>
      <c r="D239" s="196"/>
      <c r="E239" s="129"/>
      <c r="F239" s="186"/>
      <c r="G239" s="148"/>
      <c r="H239" s="56"/>
      <c r="J239" s="209"/>
      <c r="L239" s="107"/>
    </row>
    <row r="240" spans="1:10" ht="13.5" thickBot="1">
      <c r="A240" s="26"/>
      <c r="B240" s="35" t="s">
        <v>19</v>
      </c>
      <c r="C240" s="269">
        <v>2271</v>
      </c>
      <c r="D240" s="276" t="s">
        <v>8</v>
      </c>
      <c r="E240" s="277">
        <f>D237</f>
        <v>52541.17</v>
      </c>
      <c r="F240" s="270"/>
      <c r="G240" s="158"/>
      <c r="H240" s="134"/>
      <c r="J240" s="90"/>
    </row>
    <row r="241" spans="1:8" ht="13.5" customHeight="1">
      <c r="A241" s="64"/>
      <c r="B241" s="65"/>
      <c r="C241" s="192"/>
      <c r="D241" s="271"/>
      <c r="E241" s="272"/>
      <c r="F241" s="193"/>
      <c r="G241" s="157"/>
      <c r="H241" s="249"/>
    </row>
    <row r="242" spans="1:16" ht="12.75">
      <c r="A242" s="15">
        <v>26</v>
      </c>
      <c r="B242" s="23" t="s">
        <v>43</v>
      </c>
      <c r="C242" s="96">
        <v>2271</v>
      </c>
      <c r="D242" s="295">
        <v>119000</v>
      </c>
      <c r="E242" s="296"/>
      <c r="F242" s="66" t="s">
        <v>45</v>
      </c>
      <c r="G242" s="120"/>
      <c r="H242" s="56" t="s">
        <v>7</v>
      </c>
      <c r="M242" s="290"/>
      <c r="N242" s="290"/>
      <c r="O242" s="90"/>
      <c r="P242" s="90"/>
    </row>
    <row r="243" spans="1:8" ht="12.75">
      <c r="A243" s="15"/>
      <c r="B243" s="23" t="s">
        <v>44</v>
      </c>
      <c r="C243" s="96"/>
      <c r="D243" s="196"/>
      <c r="E243" s="129"/>
      <c r="F243" s="186"/>
      <c r="G243" s="148"/>
      <c r="H243" s="252"/>
    </row>
    <row r="244" spans="1:16" ht="13.5" thickBot="1">
      <c r="A244" s="250"/>
      <c r="B244" s="239"/>
      <c r="C244" s="251"/>
      <c r="D244" s="253"/>
      <c r="E244" s="254"/>
      <c r="F244" s="255"/>
      <c r="G244" s="256"/>
      <c r="H244" s="252"/>
      <c r="M244" s="14"/>
      <c r="N244" s="14"/>
      <c r="O244" s="14"/>
      <c r="P244" s="14"/>
    </row>
    <row r="245" spans="1:24" ht="13.5" thickBot="1">
      <c r="A245" s="41"/>
      <c r="B245" s="42" t="s">
        <v>19</v>
      </c>
      <c r="C245" s="178">
        <v>2271</v>
      </c>
      <c r="D245" s="123" t="s">
        <v>135</v>
      </c>
      <c r="E245" s="49">
        <f>D242</f>
        <v>119000</v>
      </c>
      <c r="F245" s="264"/>
      <c r="G245" s="264"/>
      <c r="H245" s="265"/>
      <c r="J245" s="71"/>
      <c r="K245" s="71"/>
      <c r="L245" s="71"/>
      <c r="M245" s="71"/>
      <c r="N245" s="71"/>
      <c r="O245" s="230"/>
      <c r="P245" s="71"/>
      <c r="Q245" s="71"/>
      <c r="R245" s="71"/>
      <c r="S245" s="71"/>
      <c r="T245" s="71"/>
      <c r="U245" s="71"/>
      <c r="V245" s="71"/>
      <c r="W245" s="71"/>
      <c r="X245" s="71"/>
    </row>
    <row r="246" spans="1:24" ht="12.75">
      <c r="A246" s="73"/>
      <c r="B246" s="77"/>
      <c r="C246" s="197"/>
      <c r="D246" s="3"/>
      <c r="E246" s="40"/>
      <c r="F246" s="198"/>
      <c r="G246" s="159"/>
      <c r="H246" s="135"/>
      <c r="J246" s="71"/>
      <c r="K246" s="71"/>
      <c r="L246" s="71"/>
      <c r="Q246" s="71"/>
      <c r="R246" s="71"/>
      <c r="S246" s="71"/>
      <c r="T246" s="71"/>
      <c r="U246" s="71"/>
      <c r="V246" s="71"/>
      <c r="W246" s="71"/>
      <c r="X246" s="71"/>
    </row>
    <row r="247" spans="1:24" ht="12.75">
      <c r="A247" s="15">
        <v>27</v>
      </c>
      <c r="B247" s="23" t="s">
        <v>24</v>
      </c>
      <c r="C247" s="96">
        <v>2272</v>
      </c>
      <c r="D247" s="295">
        <v>0.74</v>
      </c>
      <c r="E247" s="296"/>
      <c r="F247" s="186" t="s">
        <v>40</v>
      </c>
      <c r="G247" s="148"/>
      <c r="H247" s="56" t="s">
        <v>16</v>
      </c>
      <c r="J247" s="71"/>
      <c r="K247" s="71"/>
      <c r="L247" s="71"/>
      <c r="M247" s="290"/>
      <c r="N247" s="290"/>
      <c r="O247" s="228"/>
      <c r="P247" s="90"/>
      <c r="Q247" s="71"/>
      <c r="R247" s="71"/>
      <c r="S247" s="71"/>
      <c r="T247" s="71"/>
      <c r="U247" s="71"/>
      <c r="V247" s="71"/>
      <c r="W247" s="71"/>
      <c r="X247" s="71"/>
    </row>
    <row r="248" spans="1:24" ht="13.5" thickBot="1">
      <c r="A248" s="15"/>
      <c r="B248" s="23"/>
      <c r="C248" s="96"/>
      <c r="D248" s="196"/>
      <c r="E248" s="129"/>
      <c r="F248" s="186"/>
      <c r="G248" s="148"/>
      <c r="H248" s="56" t="s">
        <v>117</v>
      </c>
      <c r="J248" s="71"/>
      <c r="K248" s="71"/>
      <c r="L248" s="71"/>
      <c r="M248" s="71"/>
      <c r="N248" s="71"/>
      <c r="O248" s="230"/>
      <c r="P248" s="71"/>
      <c r="Q248" s="71"/>
      <c r="R248" s="71"/>
      <c r="S248" s="71"/>
      <c r="T248" s="71"/>
      <c r="U248" s="71"/>
      <c r="V248" s="71"/>
      <c r="W248" s="71"/>
      <c r="X248" s="71"/>
    </row>
    <row r="249" spans="1:24" ht="12.75">
      <c r="A249" s="73"/>
      <c r="B249" s="77"/>
      <c r="C249" s="197"/>
      <c r="D249" s="3"/>
      <c r="E249" s="40"/>
      <c r="F249" s="198"/>
      <c r="G249" s="159"/>
      <c r="H249" s="135"/>
      <c r="J249" s="71"/>
      <c r="K249" s="71"/>
      <c r="L249" s="71"/>
      <c r="M249" s="71"/>
      <c r="N249" s="71"/>
      <c r="O249" s="230"/>
      <c r="P249" s="71"/>
      <c r="Q249" s="71"/>
      <c r="R249" s="71"/>
      <c r="S249" s="71"/>
      <c r="T249" s="71"/>
      <c r="U249" s="71"/>
      <c r="V249" s="71"/>
      <c r="W249" s="71"/>
      <c r="X249" s="71"/>
    </row>
    <row r="250" spans="1:24" ht="12.75">
      <c r="A250" s="15">
        <v>28</v>
      </c>
      <c r="B250" s="23" t="s">
        <v>24</v>
      </c>
      <c r="C250" s="96">
        <v>2272</v>
      </c>
      <c r="D250" s="295">
        <v>17699.26</v>
      </c>
      <c r="E250" s="296"/>
      <c r="F250" s="186" t="s">
        <v>40</v>
      </c>
      <c r="G250" s="148"/>
      <c r="H250" s="56" t="s">
        <v>16</v>
      </c>
      <c r="J250" s="71"/>
      <c r="K250" s="297"/>
      <c r="L250" s="298"/>
      <c r="M250" s="290"/>
      <c r="N250" s="290"/>
      <c r="O250" s="228"/>
      <c r="P250" s="90"/>
      <c r="Q250" s="71"/>
      <c r="R250" s="71"/>
      <c r="S250" s="71"/>
      <c r="T250" s="71"/>
      <c r="U250" s="71"/>
      <c r="V250" s="71"/>
      <c r="W250" s="71"/>
      <c r="X250" s="71"/>
    </row>
    <row r="251" spans="1:8" ht="15" customHeight="1" thickBot="1">
      <c r="A251" s="15"/>
      <c r="B251" s="23"/>
      <c r="C251" s="96"/>
      <c r="D251" s="188"/>
      <c r="E251" s="189"/>
      <c r="F251" s="186"/>
      <c r="G251" s="148"/>
      <c r="H251" s="56"/>
    </row>
    <row r="252" spans="1:8" ht="12.75" customHeight="1" thickBot="1">
      <c r="A252" s="26"/>
      <c r="B252" s="35" t="s">
        <v>19</v>
      </c>
      <c r="C252" s="179">
        <v>2272</v>
      </c>
      <c r="D252" s="165" t="s">
        <v>8</v>
      </c>
      <c r="E252" s="115">
        <f>D247+D250</f>
        <v>17700</v>
      </c>
      <c r="F252" s="160"/>
      <c r="G252" s="160"/>
      <c r="H252" s="134"/>
    </row>
    <row r="253" spans="1:8" ht="12.75" customHeight="1">
      <c r="A253" s="16"/>
      <c r="B253" s="21"/>
      <c r="C253" s="108"/>
      <c r="D253" s="3"/>
      <c r="E253" s="40"/>
      <c r="F253" s="109"/>
      <c r="G253" s="119"/>
      <c r="H253" s="40"/>
    </row>
    <row r="254" spans="1:16" ht="12.75" customHeight="1">
      <c r="A254" s="15">
        <v>29</v>
      </c>
      <c r="B254" s="23" t="s">
        <v>24</v>
      </c>
      <c r="C254" s="96">
        <v>2272</v>
      </c>
      <c r="D254" s="295">
        <v>11000</v>
      </c>
      <c r="E254" s="296"/>
      <c r="F254" s="186" t="s">
        <v>40</v>
      </c>
      <c r="G254" s="148"/>
      <c r="H254" s="56" t="s">
        <v>16</v>
      </c>
      <c r="M254" s="290"/>
      <c r="N254" s="290"/>
      <c r="O254" s="228"/>
      <c r="P254" s="90"/>
    </row>
    <row r="255" spans="1:8" ht="12.75" customHeight="1" thickBot="1">
      <c r="A255" s="15"/>
      <c r="B255" s="23"/>
      <c r="C255" s="96"/>
      <c r="D255" s="188"/>
      <c r="E255" s="189"/>
      <c r="F255" s="186"/>
      <c r="G255" s="148"/>
      <c r="H255" s="56"/>
    </row>
    <row r="256" spans="1:8" ht="12.75" customHeight="1" thickBot="1">
      <c r="A256" s="74"/>
      <c r="B256" s="75" t="s">
        <v>19</v>
      </c>
      <c r="C256" s="180">
        <v>2272</v>
      </c>
      <c r="D256" s="194" t="s">
        <v>13</v>
      </c>
      <c r="E256" s="195">
        <f>D254</f>
        <v>11000</v>
      </c>
      <c r="F256" s="161"/>
      <c r="G256" s="161"/>
      <c r="H256" s="136"/>
    </row>
    <row r="257" spans="1:8" ht="12.75">
      <c r="A257" s="16"/>
      <c r="B257" s="21"/>
      <c r="C257" s="108"/>
      <c r="D257" s="3"/>
      <c r="E257" s="40"/>
      <c r="F257" s="109"/>
      <c r="G257" s="119"/>
      <c r="H257" s="40"/>
    </row>
    <row r="258" spans="1:16" ht="12.75">
      <c r="A258" s="15">
        <v>30</v>
      </c>
      <c r="B258" s="23" t="s">
        <v>41</v>
      </c>
      <c r="C258" s="96">
        <v>2273</v>
      </c>
      <c r="D258" s="295">
        <v>0.45</v>
      </c>
      <c r="E258" s="296"/>
      <c r="F258" s="66" t="s">
        <v>42</v>
      </c>
      <c r="G258" s="120"/>
      <c r="H258" s="56" t="s">
        <v>7</v>
      </c>
      <c r="M258" s="290"/>
      <c r="N258" s="290"/>
      <c r="O258" s="228"/>
      <c r="P258" s="90"/>
    </row>
    <row r="259" spans="1:8" ht="13.5" thickBot="1">
      <c r="A259" s="15"/>
      <c r="B259" s="23"/>
      <c r="C259" s="96"/>
      <c r="D259" s="196"/>
      <c r="E259" s="129"/>
      <c r="F259" s="186"/>
      <c r="G259" s="148"/>
      <c r="H259" s="56" t="s">
        <v>118</v>
      </c>
    </row>
    <row r="260" spans="1:11" ht="12.75">
      <c r="A260" s="16"/>
      <c r="B260" s="21"/>
      <c r="C260" s="108"/>
      <c r="D260" s="3"/>
      <c r="E260" s="40"/>
      <c r="F260" s="109"/>
      <c r="G260" s="119"/>
      <c r="H260" s="40"/>
      <c r="J260" s="89"/>
      <c r="K260" s="71"/>
    </row>
    <row r="261" spans="1:16" ht="12.75">
      <c r="A261" s="15">
        <v>31</v>
      </c>
      <c r="B261" s="23" t="s">
        <v>41</v>
      </c>
      <c r="C261" s="96">
        <v>2273</v>
      </c>
      <c r="D261" s="295">
        <f>18000+39900</f>
        <v>57900</v>
      </c>
      <c r="E261" s="296"/>
      <c r="F261" s="66" t="s">
        <v>42</v>
      </c>
      <c r="G261" s="120"/>
      <c r="H261" s="56" t="s">
        <v>7</v>
      </c>
      <c r="J261" s="71"/>
      <c r="K261" s="71"/>
      <c r="M261" s="290"/>
      <c r="N261" s="290"/>
      <c r="O261" s="228"/>
      <c r="P261" s="90"/>
    </row>
    <row r="262" spans="1:11" ht="13.5" thickBot="1">
      <c r="A262" s="15"/>
      <c r="B262" s="23"/>
      <c r="C262" s="96"/>
      <c r="D262" s="259"/>
      <c r="E262" s="260"/>
      <c r="F262" s="186"/>
      <c r="G262" s="148"/>
      <c r="H262" s="56"/>
      <c r="J262" s="71"/>
      <c r="K262" s="98"/>
    </row>
    <row r="263" spans="1:11" ht="13.5" thickBot="1">
      <c r="A263" s="26"/>
      <c r="B263" s="35" t="s">
        <v>19</v>
      </c>
      <c r="C263" s="179">
        <v>2273</v>
      </c>
      <c r="D263" s="165" t="s">
        <v>8</v>
      </c>
      <c r="E263" s="115">
        <f>D258+D261</f>
        <v>57900.45</v>
      </c>
      <c r="F263" s="158"/>
      <c r="G263" s="158"/>
      <c r="H263" s="134"/>
      <c r="J263" s="90"/>
      <c r="K263" s="71"/>
    </row>
    <row r="264" spans="1:11" ht="12.75">
      <c r="A264" s="16"/>
      <c r="B264" s="21"/>
      <c r="C264" s="108"/>
      <c r="D264" s="3"/>
      <c r="E264" s="40"/>
      <c r="F264" s="109"/>
      <c r="G264" s="119"/>
      <c r="H264" s="40"/>
      <c r="K264" s="71"/>
    </row>
    <row r="265" spans="1:16" ht="12.75">
      <c r="A265" s="15">
        <v>32</v>
      </c>
      <c r="B265" s="23" t="s">
        <v>41</v>
      </c>
      <c r="C265" s="96">
        <v>2273</v>
      </c>
      <c r="D265" s="295">
        <f>21505.71+34000</f>
        <v>55505.71</v>
      </c>
      <c r="E265" s="296"/>
      <c r="F265" s="66" t="s">
        <v>42</v>
      </c>
      <c r="G265" s="120"/>
      <c r="H265" s="56" t="s">
        <v>7</v>
      </c>
      <c r="J265" s="90"/>
      <c r="K265" s="71"/>
      <c r="M265" s="290"/>
      <c r="N265" s="290"/>
      <c r="O265" s="228"/>
      <c r="P265" s="90"/>
    </row>
    <row r="266" spans="1:11" ht="13.5" thickBot="1">
      <c r="A266" s="15"/>
      <c r="B266" s="23"/>
      <c r="C266" s="96"/>
      <c r="D266" s="188"/>
      <c r="E266" s="189"/>
      <c r="F266" s="187"/>
      <c r="G266" s="148"/>
      <c r="H266" s="56"/>
      <c r="K266" s="71"/>
    </row>
    <row r="267" spans="1:8" ht="13.5" thickBot="1">
      <c r="A267" s="41"/>
      <c r="B267" s="42" t="s">
        <v>19</v>
      </c>
      <c r="C267" s="178">
        <v>2273</v>
      </c>
      <c r="D267" s="123" t="s">
        <v>13</v>
      </c>
      <c r="E267" s="49">
        <f>D265</f>
        <v>55505.71</v>
      </c>
      <c r="F267" s="123"/>
      <c r="G267" s="156"/>
      <c r="H267" s="44"/>
    </row>
    <row r="268" spans="1:8" ht="13.5" hidden="1" thickBot="1">
      <c r="A268" s="16"/>
      <c r="B268" s="4"/>
      <c r="C268" s="28"/>
      <c r="D268" s="4"/>
      <c r="E268" s="21"/>
      <c r="F268" s="4"/>
      <c r="G268" s="4"/>
      <c r="H268" s="55"/>
    </row>
    <row r="269" spans="1:8" ht="13.5" hidden="1" thickBot="1">
      <c r="A269" s="15">
        <v>46</v>
      </c>
      <c r="B269" s="7" t="s">
        <v>86</v>
      </c>
      <c r="C269" s="9"/>
      <c r="D269" s="22" t="s">
        <v>9</v>
      </c>
      <c r="E269" s="24">
        <v>0</v>
      </c>
      <c r="F269" s="18" t="s">
        <v>87</v>
      </c>
      <c r="G269" s="18" t="s">
        <v>87</v>
      </c>
      <c r="H269" s="2" t="s">
        <v>88</v>
      </c>
    </row>
    <row r="270" spans="1:8" ht="13.5" hidden="1" thickBot="1">
      <c r="A270" s="15"/>
      <c r="B270" s="7"/>
      <c r="C270" s="9"/>
      <c r="D270" s="7" t="s">
        <v>10</v>
      </c>
      <c r="E270" s="23"/>
      <c r="F270" s="9"/>
      <c r="G270" s="9"/>
      <c r="H270" s="2"/>
    </row>
    <row r="271" spans="1:8" ht="13.5" hidden="1" thickBot="1">
      <c r="A271" s="43"/>
      <c r="B271" s="44" t="s">
        <v>17</v>
      </c>
      <c r="C271" s="47">
        <v>3110</v>
      </c>
      <c r="D271" s="223" t="s">
        <v>13</v>
      </c>
      <c r="E271" s="69">
        <f>E269</f>
        <v>0</v>
      </c>
      <c r="F271" s="53"/>
      <c r="G271" s="53"/>
      <c r="H271" s="46"/>
    </row>
    <row r="272" spans="1:8" ht="12.75">
      <c r="A272" s="16"/>
      <c r="B272" s="4"/>
      <c r="C272" s="29"/>
      <c r="D272" s="3"/>
      <c r="E272" s="40"/>
      <c r="F272" s="221"/>
      <c r="G272" s="152"/>
      <c r="H272" s="40"/>
    </row>
    <row r="273" spans="1:16" ht="12.75">
      <c r="A273" s="15">
        <v>33</v>
      </c>
      <c r="B273" s="7" t="s">
        <v>95</v>
      </c>
      <c r="C273" s="27">
        <v>3132</v>
      </c>
      <c r="D273" s="295">
        <v>63000</v>
      </c>
      <c r="E273" s="296"/>
      <c r="F273" s="50" t="s">
        <v>93</v>
      </c>
      <c r="G273" s="120"/>
      <c r="H273" s="56" t="s">
        <v>134</v>
      </c>
      <c r="M273" s="290"/>
      <c r="N273" s="290"/>
      <c r="O273" s="228"/>
      <c r="P273" s="90"/>
    </row>
    <row r="274" spans="1:8" ht="13.5" thickBot="1">
      <c r="A274" s="15"/>
      <c r="B274" s="12" t="s">
        <v>94</v>
      </c>
      <c r="C274" s="62"/>
      <c r="D274" s="11"/>
      <c r="E274" s="39"/>
      <c r="F274" s="222"/>
      <c r="G274" s="140"/>
      <c r="H274" s="39"/>
    </row>
    <row r="275" spans="1:8" ht="13.5" thickBot="1">
      <c r="A275" s="43"/>
      <c r="B275" s="44" t="s">
        <v>17</v>
      </c>
      <c r="C275" s="47">
        <v>3132</v>
      </c>
      <c r="D275" s="224" t="s">
        <v>13</v>
      </c>
      <c r="E275" s="59">
        <f>D273</f>
        <v>63000</v>
      </c>
      <c r="F275" s="53"/>
      <c r="G275" s="53"/>
      <c r="H275" s="46"/>
    </row>
    <row r="276" spans="1:8" ht="13.5" hidden="1" thickBot="1">
      <c r="A276" s="16"/>
      <c r="B276" s="4"/>
      <c r="C276" s="29"/>
      <c r="D276" s="21"/>
      <c r="E276" s="4"/>
      <c r="F276" s="87"/>
      <c r="G276" s="87"/>
      <c r="H276" s="55"/>
    </row>
    <row r="277" spans="1:8" ht="13.5" hidden="1" thickBot="1">
      <c r="A277" s="15">
        <v>27</v>
      </c>
      <c r="B277" s="7" t="s">
        <v>95</v>
      </c>
      <c r="C277" s="27"/>
      <c r="D277" s="22" t="s">
        <v>13</v>
      </c>
      <c r="E277" s="10">
        <v>0</v>
      </c>
      <c r="F277" s="50" t="s">
        <v>93</v>
      </c>
      <c r="G277" s="50" t="s">
        <v>93</v>
      </c>
      <c r="H277" s="2" t="s">
        <v>96</v>
      </c>
    </row>
    <row r="278" spans="1:8" ht="13.5" hidden="1" thickBot="1">
      <c r="A278" s="15"/>
      <c r="B278" s="12" t="s">
        <v>94</v>
      </c>
      <c r="C278" s="62"/>
      <c r="D278" s="12" t="s">
        <v>10</v>
      </c>
      <c r="E278" s="12"/>
      <c r="F278" s="85"/>
      <c r="G278" s="85"/>
      <c r="H278" s="2" t="s">
        <v>102</v>
      </c>
    </row>
    <row r="279" spans="1:8" ht="13.5" hidden="1" thickBot="1">
      <c r="A279" s="43"/>
      <c r="B279" s="44" t="s">
        <v>17</v>
      </c>
      <c r="C279" s="47">
        <v>3132</v>
      </c>
      <c r="D279" s="52" t="s">
        <v>13</v>
      </c>
      <c r="E279" s="49">
        <f>E277</f>
        <v>0</v>
      </c>
      <c r="F279" s="53"/>
      <c r="G279" s="53"/>
      <c r="H279" s="46"/>
    </row>
    <row r="280" spans="1:8" ht="13.5" thickBot="1">
      <c r="A280" s="31"/>
      <c r="B280" s="31"/>
      <c r="C280" s="31"/>
      <c r="D280" s="219"/>
      <c r="E280" s="220"/>
      <c r="F280" s="219"/>
      <c r="G280" s="219"/>
      <c r="H280" s="32"/>
    </row>
    <row r="281" spans="1:8" ht="13.5" thickBot="1">
      <c r="A281" s="37"/>
      <c r="B281" s="78" t="s">
        <v>8</v>
      </c>
      <c r="C281" s="37"/>
      <c r="D281" s="308">
        <f>E70+E196+E240+E252+E263</f>
        <v>168141.62</v>
      </c>
      <c r="E281" s="309"/>
      <c r="F281" s="309"/>
      <c r="G281" s="310"/>
      <c r="H281" s="37"/>
    </row>
    <row r="282" spans="1:8" ht="13.5" thickBot="1">
      <c r="A282" s="37"/>
      <c r="B282" s="78" t="s">
        <v>13</v>
      </c>
      <c r="C282" s="37"/>
      <c r="D282" s="308">
        <f>E124+E231+E235+E245+E256+E267+E275</f>
        <v>1216105.71</v>
      </c>
      <c r="E282" s="309"/>
      <c r="F282" s="309"/>
      <c r="G282" s="310"/>
      <c r="H282" s="37"/>
    </row>
    <row r="283" spans="1:8" ht="12.75">
      <c r="A283" s="31"/>
      <c r="B283" s="31"/>
      <c r="C283" s="31"/>
      <c r="D283" s="32"/>
      <c r="E283" s="33"/>
      <c r="F283" s="32"/>
      <c r="G283" s="32"/>
      <c r="H283" s="31"/>
    </row>
    <row r="284" spans="1:8" ht="12.75" hidden="1">
      <c r="A284" s="31"/>
      <c r="B284" s="31"/>
      <c r="C284" s="31"/>
      <c r="D284" s="32"/>
      <c r="E284" s="33"/>
      <c r="F284" s="32"/>
      <c r="G284" s="32"/>
      <c r="H284" s="31"/>
    </row>
    <row r="285" spans="1:8" ht="12.75">
      <c r="A285" s="31"/>
      <c r="B285" s="31"/>
      <c r="C285" s="31"/>
      <c r="D285" s="32"/>
      <c r="E285" s="33"/>
      <c r="F285" s="32"/>
      <c r="G285" s="32"/>
      <c r="H285" s="31"/>
    </row>
    <row r="286" spans="1:8" ht="15.75">
      <c r="A286" s="111" t="s">
        <v>120</v>
      </c>
      <c r="B286"/>
      <c r="C286"/>
      <c r="D286"/>
      <c r="E286"/>
      <c r="F286"/>
      <c r="G286"/>
      <c r="H286"/>
    </row>
    <row r="287" spans="1:8" ht="15.75">
      <c r="A287" s="111"/>
      <c r="B287" s="111"/>
      <c r="C287"/>
      <c r="D287"/>
      <c r="E287"/>
      <c r="F287"/>
      <c r="G287"/>
      <c r="H287"/>
    </row>
    <row r="288" spans="1:8" ht="15.75" hidden="1">
      <c r="A288" s="111"/>
      <c r="B288" s="111"/>
      <c r="C288"/>
      <c r="D288"/>
      <c r="E288"/>
      <c r="F288"/>
      <c r="G288"/>
      <c r="H288"/>
    </row>
    <row r="289" spans="1:8" ht="15.75">
      <c r="A289" s="111" t="s">
        <v>119</v>
      </c>
      <c r="B289" s="111"/>
      <c r="C289"/>
      <c r="D289"/>
      <c r="E289"/>
      <c r="F289"/>
      <c r="G289"/>
      <c r="H289"/>
    </row>
    <row r="290" spans="1:8" ht="15.75">
      <c r="A290" s="111" t="s">
        <v>121</v>
      </c>
      <c r="B290" s="111"/>
      <c r="C290"/>
      <c r="D290"/>
      <c r="E290"/>
      <c r="F290"/>
      <c r="G290"/>
      <c r="H290"/>
    </row>
    <row r="291" spans="1:8" ht="12.75">
      <c r="A291" s="31"/>
      <c r="B291" s="31"/>
      <c r="C291" s="31"/>
      <c r="D291" s="32"/>
      <c r="E291" s="33"/>
      <c r="F291" s="32"/>
      <c r="G291" s="32"/>
      <c r="H291" s="31"/>
    </row>
    <row r="292" spans="1:8" ht="12.75" hidden="1">
      <c r="A292" s="31"/>
      <c r="B292" s="31"/>
      <c r="C292" s="31"/>
      <c r="D292" s="32"/>
      <c r="E292" s="33"/>
      <c r="F292" s="32"/>
      <c r="G292" s="32"/>
      <c r="H292" s="31"/>
    </row>
    <row r="293" spans="1:8" ht="12.75" hidden="1">
      <c r="A293" s="31"/>
      <c r="B293" s="31"/>
      <c r="C293" s="31"/>
      <c r="D293" s="32"/>
      <c r="E293" s="33"/>
      <c r="F293" s="32"/>
      <c r="G293" s="32"/>
      <c r="H293" s="31"/>
    </row>
    <row r="294" spans="1:3" ht="12.75" hidden="1">
      <c r="A294" s="31"/>
      <c r="B294" s="31"/>
      <c r="C294" s="45"/>
    </row>
    <row r="295" spans="1:4" ht="12.75" hidden="1">
      <c r="A295" s="31"/>
      <c r="B295" s="31"/>
      <c r="C295" s="45"/>
      <c r="D295" s="1"/>
    </row>
    <row r="296" spans="1:5" ht="12.75" hidden="1">
      <c r="A296" s="311"/>
      <c r="B296" s="311"/>
      <c r="D296" s="30"/>
      <c r="E296" s="30"/>
    </row>
    <row r="297" spans="1:4" ht="12.75" hidden="1">
      <c r="A297" s="311"/>
      <c r="B297" s="311"/>
      <c r="D297" s="30"/>
    </row>
    <row r="298" ht="12.75">
      <c r="B298" s="14" t="s">
        <v>11</v>
      </c>
    </row>
    <row r="300" ht="12.75">
      <c r="B300" s="14" t="s">
        <v>149</v>
      </c>
    </row>
    <row r="301" ht="12.75">
      <c r="B301" s="71"/>
    </row>
    <row r="302" spans="2:7" ht="12.75">
      <c r="B302" s="71"/>
      <c r="C302" s="8"/>
      <c r="D302" s="8"/>
      <c r="E302" s="8"/>
      <c r="F302" s="8"/>
      <c r="G302" s="8"/>
    </row>
    <row r="303" spans="2:7" ht="12.75">
      <c r="B303" s="71"/>
      <c r="C303" s="8"/>
      <c r="D303" s="8"/>
      <c r="E303" s="8"/>
      <c r="F303" s="8"/>
      <c r="G303" s="8"/>
    </row>
    <row r="304" spans="1:7" ht="12.75">
      <c r="A304" s="8"/>
      <c r="B304" s="8"/>
      <c r="C304" s="8"/>
      <c r="D304" s="8"/>
      <c r="E304" s="8"/>
      <c r="F304" s="8"/>
      <c r="G304" s="8"/>
    </row>
    <row r="305" spans="1:7" ht="12.75">
      <c r="A305" s="8"/>
      <c r="B305" s="8"/>
      <c r="C305" s="8"/>
      <c r="D305" s="8"/>
      <c r="E305" s="8"/>
      <c r="F305" s="8"/>
      <c r="G305" s="8"/>
    </row>
    <row r="306" spans="1:8" ht="12.75">
      <c r="A306" s="8"/>
      <c r="B306" s="8"/>
      <c r="C306" s="8"/>
      <c r="D306" s="8"/>
      <c r="E306" s="8"/>
      <c r="F306" s="8"/>
      <c r="G306" s="8"/>
      <c r="H306" s="8"/>
    </row>
    <row r="307" spans="1:8" ht="12.75">
      <c r="A307" s="8"/>
      <c r="B307" s="8"/>
      <c r="C307" s="8"/>
      <c r="D307" s="8"/>
      <c r="E307" s="8"/>
      <c r="F307" s="8"/>
      <c r="G307" s="8"/>
      <c r="H307" s="8"/>
    </row>
    <row r="308" spans="1:8" ht="12.75">
      <c r="A308" s="8"/>
      <c r="B308" s="8"/>
      <c r="C308" s="8"/>
      <c r="D308" s="8"/>
      <c r="E308" s="8"/>
      <c r="F308" s="8"/>
      <c r="G308" s="8"/>
      <c r="H308" s="8"/>
    </row>
    <row r="309" spans="1:8" ht="12.75">
      <c r="A309" s="8"/>
      <c r="B309" s="8"/>
      <c r="C309" s="8"/>
      <c r="D309" s="8"/>
      <c r="E309" s="8"/>
      <c r="F309" s="8"/>
      <c r="G309" s="8"/>
      <c r="H309" s="8"/>
    </row>
    <row r="310" spans="1:8" ht="12.75">
      <c r="A310" s="8"/>
      <c r="B310" s="8"/>
      <c r="C310" s="8"/>
      <c r="D310" s="8"/>
      <c r="E310" s="8"/>
      <c r="F310" s="8"/>
      <c r="G310" s="8"/>
      <c r="H310" s="8"/>
    </row>
    <row r="311" spans="1:8" ht="12.75">
      <c r="A311" s="8"/>
      <c r="B311" s="8"/>
      <c r="C311" s="8"/>
      <c r="D311" s="8"/>
      <c r="E311" s="8"/>
      <c r="F311" s="8"/>
      <c r="G311" s="8"/>
      <c r="H311" s="8"/>
    </row>
    <row r="312" spans="1:8" ht="12.75">
      <c r="A312" s="8"/>
      <c r="B312" s="8"/>
      <c r="C312" s="8"/>
      <c r="D312" s="8"/>
      <c r="E312" s="8"/>
      <c r="F312" s="8"/>
      <c r="G312" s="8"/>
      <c r="H312" s="8"/>
    </row>
    <row r="313" spans="1:8" ht="12.75">
      <c r="A313" s="8"/>
      <c r="B313" s="8"/>
      <c r="C313" s="8"/>
      <c r="D313" s="8"/>
      <c r="E313" s="8"/>
      <c r="F313" s="8"/>
      <c r="G313" s="8"/>
      <c r="H313" s="8"/>
    </row>
    <row r="314" spans="1:8" ht="12.75">
      <c r="A314" s="8"/>
      <c r="B314" s="8"/>
      <c r="C314" s="8"/>
      <c r="D314" s="8"/>
      <c r="E314" s="8"/>
      <c r="F314" s="8"/>
      <c r="G314" s="8"/>
      <c r="H314" s="8"/>
    </row>
    <row r="315" spans="1:8" ht="12.75">
      <c r="A315" s="8"/>
      <c r="B315" s="8"/>
      <c r="C315" s="8"/>
      <c r="D315" s="8"/>
      <c r="E315" s="8"/>
      <c r="F315" s="8"/>
      <c r="G315" s="8"/>
      <c r="H315" s="8"/>
    </row>
    <row r="316" spans="1:8" ht="12.75">
      <c r="A316" s="8"/>
      <c r="B316" s="8"/>
      <c r="C316" s="8"/>
      <c r="D316" s="8"/>
      <c r="E316" s="8"/>
      <c r="F316" s="8"/>
      <c r="G316" s="8"/>
      <c r="H316" s="8"/>
    </row>
    <row r="317" spans="1:8" ht="12.75">
      <c r="A317" s="8"/>
      <c r="B317" s="8"/>
      <c r="C317" s="8"/>
      <c r="D317" s="8"/>
      <c r="E317" s="8"/>
      <c r="F317" s="8"/>
      <c r="G317" s="8"/>
      <c r="H317" s="8"/>
    </row>
    <row r="318" spans="1:8" ht="12.75">
      <c r="A318" s="8"/>
      <c r="B318" s="8"/>
      <c r="C318" s="8"/>
      <c r="D318" s="8"/>
      <c r="E318" s="8"/>
      <c r="F318" s="8"/>
      <c r="G318" s="8"/>
      <c r="H318" s="8"/>
    </row>
    <row r="319" spans="1:8" ht="12.75">
      <c r="A319" s="8"/>
      <c r="B319" s="8"/>
      <c r="C319" s="8"/>
      <c r="D319" s="8"/>
      <c r="E319" s="8"/>
      <c r="F319" s="8"/>
      <c r="G319" s="8"/>
      <c r="H319" s="8"/>
    </row>
    <row r="320" spans="1:8" ht="12.75">
      <c r="A320" s="8"/>
      <c r="B320" s="8"/>
      <c r="C320" s="8"/>
      <c r="D320" s="8"/>
      <c r="E320" s="8"/>
      <c r="F320" s="8"/>
      <c r="G320" s="8"/>
      <c r="H320" s="8"/>
    </row>
    <row r="321" spans="1:8" ht="12.75">
      <c r="A321" s="8"/>
      <c r="B321" s="8"/>
      <c r="C321" s="8"/>
      <c r="D321" s="8"/>
      <c r="E321" s="8"/>
      <c r="F321" s="8"/>
      <c r="G321" s="8"/>
      <c r="H321" s="8"/>
    </row>
    <row r="322" spans="1:8" ht="12.75">
      <c r="A322" s="8"/>
      <c r="B322" s="8"/>
      <c r="C322" s="8"/>
      <c r="D322" s="8"/>
      <c r="E322" s="8"/>
      <c r="F322" s="8"/>
      <c r="G322" s="8"/>
      <c r="H322" s="8"/>
    </row>
    <row r="323" spans="1:8" ht="12.75">
      <c r="A323" s="8"/>
      <c r="B323" s="8"/>
      <c r="C323" s="8"/>
      <c r="D323" s="8"/>
      <c r="E323" s="8"/>
      <c r="F323" s="8"/>
      <c r="G323" s="8"/>
      <c r="H323" s="8"/>
    </row>
    <row r="324" spans="1:8" ht="12.75">
      <c r="A324" s="8"/>
      <c r="B324" s="8"/>
      <c r="C324" s="8"/>
      <c r="D324" s="8"/>
      <c r="E324" s="8"/>
      <c r="F324" s="8"/>
      <c r="G324" s="8"/>
      <c r="H324" s="8"/>
    </row>
    <row r="325" spans="1:8" ht="12.75">
      <c r="A325" s="8"/>
      <c r="B325" s="8"/>
      <c r="C325" s="8"/>
      <c r="D325" s="8"/>
      <c r="E325" s="8"/>
      <c r="F325" s="8"/>
      <c r="G325" s="8"/>
      <c r="H325" s="8"/>
    </row>
    <row r="326" spans="1:8" ht="12.75">
      <c r="A326" s="8"/>
      <c r="B326" s="8"/>
      <c r="C326" s="8"/>
      <c r="D326" s="8"/>
      <c r="E326" s="8"/>
      <c r="F326" s="8"/>
      <c r="G326" s="8"/>
      <c r="H326" s="8"/>
    </row>
    <row r="327" spans="1:8" ht="12.75">
      <c r="A327" s="8"/>
      <c r="B327" s="8"/>
      <c r="C327" s="8"/>
      <c r="D327" s="8"/>
      <c r="E327" s="8"/>
      <c r="F327" s="8"/>
      <c r="G327" s="8"/>
      <c r="H327" s="8"/>
    </row>
    <row r="328" spans="1:8" ht="12.75">
      <c r="A328" s="8"/>
      <c r="B328" s="8"/>
      <c r="C328" s="8"/>
      <c r="D328" s="8"/>
      <c r="E328" s="8"/>
      <c r="F328" s="8"/>
      <c r="G328" s="8"/>
      <c r="H328" s="8"/>
    </row>
    <row r="329" spans="1:2" ht="12.75">
      <c r="A329" s="8"/>
      <c r="B329" s="8"/>
    </row>
    <row r="330" spans="1:2" ht="12.75">
      <c r="A330" s="8"/>
      <c r="B330" s="8"/>
    </row>
    <row r="354" spans="3:8" ht="12.75">
      <c r="C354" s="8"/>
      <c r="D354" s="8"/>
      <c r="E354" s="8"/>
      <c r="F354" s="8"/>
      <c r="G354" s="8"/>
      <c r="H354" s="8"/>
    </row>
    <row r="356" spans="1:2" ht="12.75">
      <c r="A356" s="8"/>
      <c r="B356" s="8"/>
    </row>
  </sheetData>
  <sheetProtection/>
  <mergeCells count="118">
    <mergeCell ref="D226:E226"/>
    <mergeCell ref="A297:B297"/>
    <mergeCell ref="A296:B296"/>
    <mergeCell ref="D12:E12"/>
    <mergeCell ref="D13:E13"/>
    <mergeCell ref="D14:E14"/>
    <mergeCell ref="D15:E15"/>
    <mergeCell ref="D17:E17"/>
    <mergeCell ref="D73:E73"/>
    <mergeCell ref="D78:E78"/>
    <mergeCell ref="D86:E86"/>
    <mergeCell ref="D281:G281"/>
    <mergeCell ref="D282:G282"/>
    <mergeCell ref="D99:E99"/>
    <mergeCell ref="D198:E198"/>
    <mergeCell ref="D201:E201"/>
    <mergeCell ref="D203:E203"/>
    <mergeCell ref="D206:E206"/>
    <mergeCell ref="D216:E216"/>
    <mergeCell ref="D265:E265"/>
    <mergeCell ref="D233:E233"/>
    <mergeCell ref="A1:H1"/>
    <mergeCell ref="A2:H2"/>
    <mergeCell ref="A3:H3"/>
    <mergeCell ref="A4:H4"/>
    <mergeCell ref="A9:H9"/>
    <mergeCell ref="B5:H5"/>
    <mergeCell ref="B6:H6"/>
    <mergeCell ref="B7:H7"/>
    <mergeCell ref="B8:H8"/>
    <mergeCell ref="L10:M10"/>
    <mergeCell ref="N10:N12"/>
    <mergeCell ref="B11:H11"/>
    <mergeCell ref="D237:E237"/>
    <mergeCell ref="D247:E247"/>
    <mergeCell ref="D250:E250"/>
    <mergeCell ref="D217:E217"/>
    <mergeCell ref="D220:E220"/>
    <mergeCell ref="D223:E223"/>
    <mergeCell ref="D242:E242"/>
    <mergeCell ref="D102:E102"/>
    <mergeCell ref="D115:E115"/>
    <mergeCell ref="D117:E117"/>
    <mergeCell ref="D121:E121"/>
    <mergeCell ref="D273:E273"/>
    <mergeCell ref="K250:L250"/>
    <mergeCell ref="D254:E254"/>
    <mergeCell ref="D258:E258"/>
    <mergeCell ref="D261:E261"/>
    <mergeCell ref="D229:E229"/>
    <mergeCell ref="T117:U117"/>
    <mergeCell ref="AB117:AC117"/>
    <mergeCell ref="AJ117:AK117"/>
    <mergeCell ref="D184:E184"/>
    <mergeCell ref="D42:E42"/>
    <mergeCell ref="D55:E55"/>
    <mergeCell ref="D66:E66"/>
    <mergeCell ref="D175:E175"/>
    <mergeCell ref="D63:E63"/>
    <mergeCell ref="D59:E59"/>
    <mergeCell ref="BX117:BY117"/>
    <mergeCell ref="CF117:CG117"/>
    <mergeCell ref="CN117:CO117"/>
    <mergeCell ref="CV117:CW117"/>
    <mergeCell ref="AR117:AS117"/>
    <mergeCell ref="AZ117:BA117"/>
    <mergeCell ref="BH117:BI117"/>
    <mergeCell ref="BP117:BQ117"/>
    <mergeCell ref="EJ117:EK117"/>
    <mergeCell ref="ER117:ES117"/>
    <mergeCell ref="EZ117:FA117"/>
    <mergeCell ref="FH117:FI117"/>
    <mergeCell ref="DD117:DE117"/>
    <mergeCell ref="DL117:DM117"/>
    <mergeCell ref="DT117:DU117"/>
    <mergeCell ref="EB117:EC117"/>
    <mergeCell ref="HD117:HE117"/>
    <mergeCell ref="HL117:HM117"/>
    <mergeCell ref="HT117:HU117"/>
    <mergeCell ref="FP117:FQ117"/>
    <mergeCell ref="FX117:FY117"/>
    <mergeCell ref="GF117:GG117"/>
    <mergeCell ref="GN117:GO117"/>
    <mergeCell ref="IB117:IC117"/>
    <mergeCell ref="IJ117:IK117"/>
    <mergeCell ref="IR117:IS117"/>
    <mergeCell ref="T121:U121"/>
    <mergeCell ref="AB121:AC121"/>
    <mergeCell ref="AJ121:AK121"/>
    <mergeCell ref="AR121:AS121"/>
    <mergeCell ref="AZ121:BA121"/>
    <mergeCell ref="BH121:BI121"/>
    <mergeCell ref="GV117:GW117"/>
    <mergeCell ref="CV121:CW121"/>
    <mergeCell ref="DD121:DE121"/>
    <mergeCell ref="DL121:DM121"/>
    <mergeCell ref="DT121:DU121"/>
    <mergeCell ref="BP121:BQ121"/>
    <mergeCell ref="BX121:BY121"/>
    <mergeCell ref="CF121:CG121"/>
    <mergeCell ref="CN121:CO121"/>
    <mergeCell ref="IR121:IS121"/>
    <mergeCell ref="GN121:GO121"/>
    <mergeCell ref="GV121:GW121"/>
    <mergeCell ref="HD121:HE121"/>
    <mergeCell ref="HL121:HM121"/>
    <mergeCell ref="ER121:ES121"/>
    <mergeCell ref="EZ121:FA121"/>
    <mergeCell ref="D68:E68"/>
    <mergeCell ref="HT121:HU121"/>
    <mergeCell ref="IB121:IC121"/>
    <mergeCell ref="IJ121:IK121"/>
    <mergeCell ref="FH121:FI121"/>
    <mergeCell ref="FP121:FQ121"/>
    <mergeCell ref="FX121:FY121"/>
    <mergeCell ref="GF121:GG121"/>
    <mergeCell ref="EB121:EC121"/>
    <mergeCell ref="EJ121:EK121"/>
  </mergeCells>
  <printOptions/>
  <pageMargins left="0.79" right="0.19" top="0.1968503937007874" bottom="0.1968503937007874" header="0" footer="0"/>
  <pageSetup horizontalDpi="600" verticalDpi="600" orientation="portrait" paperSize="9" scale="55" r:id="rId1"/>
  <colBreaks count="1" manualBreakCount="1">
    <brk id="10" max="2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Духота Максим</cp:lastModifiedBy>
  <cp:lastPrinted>2015-09-25T11:47:32Z</cp:lastPrinted>
  <dcterms:created xsi:type="dcterms:W3CDTF">1996-10-08T23:32:33Z</dcterms:created>
  <dcterms:modified xsi:type="dcterms:W3CDTF">2015-09-28T08:07:49Z</dcterms:modified>
  <cp:category/>
  <cp:version/>
  <cp:contentType/>
  <cp:contentStatus/>
</cp:coreProperties>
</file>