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тендер" sheetId="1" r:id="rId1"/>
    <sheet name="рік" sheetId="2" r:id="rId2"/>
  </sheets>
  <definedNames>
    <definedName name="_xlnm.Print_Titles" localSheetId="1">'рік'!$5:$6</definedName>
  </definedNames>
  <calcPr fullCalcOnLoad="1"/>
</workbook>
</file>

<file path=xl/sharedStrings.xml><?xml version="1.0" encoding="utf-8"?>
<sst xmlns="http://schemas.openxmlformats.org/spreadsheetml/2006/main" count="117" uniqueCount="90">
  <si>
    <t>Процедура закупівлі</t>
  </si>
  <si>
    <t>Предмет закупівлі</t>
  </si>
  <si>
    <t>Орієнтований початок проведення процедури закупівлі</t>
  </si>
  <si>
    <t>Код  КЕКВ (для бюджетних коштів)</t>
  </si>
  <si>
    <t>Примітки</t>
  </si>
  <si>
    <t>№ з/п</t>
  </si>
  <si>
    <t>Загальне найменування предмета закупівлі</t>
  </si>
  <si>
    <t>Очікуваний строк здійснення закупівлі</t>
  </si>
  <si>
    <t>Очікувана вартість предмета закупівлі (в тис. грн.)</t>
  </si>
  <si>
    <t>Примітка</t>
  </si>
  <si>
    <t>протягом року</t>
  </si>
  <si>
    <t>(підпис) М.П.</t>
  </si>
  <si>
    <t>Код класифікатора</t>
  </si>
  <si>
    <t>Послуги з постачання електроенергії  </t>
  </si>
  <si>
    <t>За програмою 080400</t>
  </si>
  <si>
    <t>Всього:</t>
  </si>
  <si>
    <t>загальний фонд</t>
  </si>
  <si>
    <t>спеціальний фонд</t>
  </si>
  <si>
    <t>Код КЕКВ</t>
  </si>
  <si>
    <t>Річний план закупівель/</t>
  </si>
  <si>
    <t>що здійснюються з проведенням процедур закупівель</t>
  </si>
  <si>
    <t xml:space="preserve">на 2016 рік  </t>
  </si>
  <si>
    <t xml:space="preserve"> "Київський міський дитячий діагностичний центр", ЄДРПОУ 37745469</t>
  </si>
  <si>
    <t>Амбулаторно-поліклінічний заклад</t>
  </si>
  <si>
    <t>Всього по КЕКВ 2282:</t>
  </si>
  <si>
    <t>Всього по КЕКВ 2273:</t>
  </si>
  <si>
    <t>Всього по КЕКВ 2272:</t>
  </si>
  <si>
    <t>Всього по КЕКВ 2271:</t>
  </si>
  <si>
    <t>Всього по КЕКВ 2240:</t>
  </si>
  <si>
    <t>Всього по КЕКВ 2220:</t>
  </si>
  <si>
    <t>Всього по КЕКВ 2210:</t>
  </si>
  <si>
    <r>
      <rPr>
        <u val="single"/>
        <sz val="12"/>
        <rFont val="Times New Roman"/>
        <family val="1"/>
      </rPr>
      <t xml:space="preserve">Очікувана вартість </t>
    </r>
    <r>
      <rPr>
        <sz val="12"/>
        <rFont val="Times New Roman"/>
        <family val="1"/>
      </rPr>
      <t>предмета закупівлі                 (в грн.)</t>
    </r>
  </si>
  <si>
    <t xml:space="preserve">Затверджений рішенням комітету з конкурсних торгів                   </t>
  </si>
  <si>
    <t xml:space="preserve">Приладдя канцелярське або шкільне пластмасове </t>
  </si>
  <si>
    <t>всього по предмету закупівлі</t>
  </si>
  <si>
    <t>Папір і картон оброблені (папір для друку)</t>
  </si>
  <si>
    <t>Фотопластинки й фотоплівки, плівка для миттєвого друку; фотохімікати та фотографічні незмішані речовини (рентген плівка)</t>
  </si>
  <si>
    <t>Матеріали перев'язувальні клейкі, кетгут і подібні матеріали; аптечки першої допомоги (медична вата, бинти)</t>
  </si>
  <si>
    <t>Шприци, голки, катетери, зонди та подібні вироби; інструменти та прилади офтальмологічні й інші, н. в. і. у.</t>
  </si>
  <si>
    <t>Засоби дезінфекційні</t>
  </si>
  <si>
    <t>Спирт етиловий неденатурований міцністю не менше ніж 80 об. %</t>
  </si>
  <si>
    <t xml:space="preserve"> Послуги стаціонарного телефонного зв'язку - доступ і користування  (телекомунікаційні послуги)</t>
  </si>
  <si>
    <t>Збирання безпечних відходів, придатних для вторинного використовування</t>
  </si>
  <si>
    <t>Послуги підприємств щодо перевезення безпечних відходів (вивіз твердих відходів)</t>
  </si>
  <si>
    <t xml:space="preserve"> Ремонтування та технічне обслуговування радіологічного, електромедичного й електротерапевтичного устатковання (технічне обслуговування та ремонт рентген апарату, узд апарату)</t>
  </si>
  <si>
    <t>Ремонтування та технічне обслуговування металевих конструкцій (послуги з технічного обслуговування ліфтів)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</si>
  <si>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(обслуговування бухгалтерських, статистичних програм)</t>
  </si>
  <si>
    <t>Пара та гаряча вода; постачання пари та гарячої води</t>
  </si>
  <si>
    <t>Вода питна (водопостачання та водовідведення)</t>
  </si>
  <si>
    <t>Послуги у сфері професійної освіти, н. в. і. у.</t>
  </si>
  <si>
    <t>А.В. Семиволос</t>
  </si>
  <si>
    <t>Н.М. Мирошниченко</t>
  </si>
  <si>
    <t>виконавець:</t>
  </si>
  <si>
    <t>Л.В. Горбачева</t>
  </si>
  <si>
    <t>318 980,00  (триста вісімнадцять  тисяч дев’ятсот вісімдесят  гривень 00 коп.)</t>
  </si>
  <si>
    <t>559 200,00 (п’ятсот п’ятдесят дев’ять тисячі  двісті гривень, 00 коп)</t>
  </si>
  <si>
    <t>Переговорна процедура закупівлі</t>
  </si>
  <si>
    <t>21.23.1 (39263000-3)</t>
  </si>
  <si>
    <t>17.12.7 (30197630-1)</t>
  </si>
  <si>
    <t>21.20.1 (33600000-6)</t>
  </si>
  <si>
    <t>Ліки (фармацевтична продукція)</t>
  </si>
  <si>
    <t>20.59.1 (32354110-3)</t>
  </si>
  <si>
    <t>21.20.24 (33141113-4; 33141115-9)</t>
  </si>
  <si>
    <t>32.50.13 (33141310-6)</t>
  </si>
  <si>
    <t>Інструменти та прилади терапевтичні; приладдя, протези та ортопедичні пристрої (одноразові рукавички)</t>
  </si>
  <si>
    <t>32.50.2 (18424300-0)</t>
  </si>
  <si>
    <t>20.20.14 (24455000-8)</t>
  </si>
  <si>
    <t>Препарати фармацевтичні, інші (лабораторні реактиви)</t>
  </si>
  <si>
    <t>21.20.2 (33696500-0)</t>
  </si>
  <si>
    <t>20.14.74 (15911100-8)</t>
  </si>
  <si>
    <t>61.10.11 (64200000-8)</t>
  </si>
  <si>
    <t>38.11.1 (90524200-8)</t>
  </si>
  <si>
    <t>38.11.6 (90512000-9)</t>
  </si>
  <si>
    <t>33.11.11 (50750000-7)</t>
  </si>
  <si>
    <t>63.11.1 (72310000-1)</t>
  </si>
  <si>
    <t>35.30.1 (09320000-8)</t>
  </si>
  <si>
    <t>36.00.1 (41110000-3)</t>
  </si>
  <si>
    <t>40.10.3 (09310000-5)</t>
  </si>
  <si>
    <t>85.59.13 (80511000-9)</t>
  </si>
  <si>
    <t>Голова комітету з конкурсних торгів, головний лікар</t>
  </si>
  <si>
    <t>Член комітету з конкурсних торгів, головний бухгалтер</t>
  </si>
  <si>
    <t>Секретар комітету з конкурсних торгів   Горбачева Л.В.   _________________________</t>
  </si>
  <si>
    <t>Голова комітету з конкурсних торгів Семиволос А.В.              _________________________</t>
  </si>
  <si>
    <t>Електрична енергія  код - 35.11.1 (09310000-5)</t>
  </si>
  <si>
    <t>Пара, гаряча вода та пов’язана продукція код - 35.30.1 (09320000-8)</t>
  </si>
  <si>
    <t>січень-лютий</t>
  </si>
  <si>
    <t>січень-лютий 2016 р.</t>
  </si>
  <si>
    <t>33.13.12 (50421000-2)</t>
  </si>
  <si>
    <t xml:space="preserve">Додаток  до Річного плану  закупівель  на 2016 рік Київського міського дитячого діагностичного центру від 24.02.2016 року </t>
  </si>
  <si>
    <t xml:space="preserve">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</si>
</sst>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#,##0.0"/>
    <numFmt numFmtId="188" formatCode="0.00000"/>
    <numFmt numFmtId="189" formatCode="#,##0.000"/>
    <numFmt numFmtId="190" formatCode="#,##0.0000"/>
    <numFmt numFmtId="191" formatCode="#,##0.00000"/>
    <numFmt numFmtId="192" formatCode="0.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.5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Arial Cyr"/>
      <family val="0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12" fillId="34" borderId="10" xfId="53" applyFont="1" applyFill="1" applyBorder="1" applyAlignment="1">
      <alignment horizontal="left" vertical="center" wrapText="1"/>
      <protection/>
    </xf>
    <xf numFmtId="49" fontId="2" fillId="34" borderId="10" xfId="42" applyNumberFormat="1" applyFont="1" applyFill="1" applyBorder="1" applyAlignment="1" applyProtection="1">
      <alignment horizontal="left" vertical="center" wrapText="1"/>
      <protection/>
    </xf>
    <xf numFmtId="0" fontId="2" fillId="34" borderId="10" xfId="53" applyFont="1" applyFill="1" applyBorder="1" applyAlignment="1">
      <alignment horizontal="left" vertical="center" wrapText="1"/>
      <protection/>
    </xf>
    <xf numFmtId="0" fontId="15" fillId="34" borderId="10" xfId="42" applyFont="1" applyFill="1" applyBorder="1" applyAlignment="1" applyProtection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61" fillId="0" borderId="0" xfId="53" applyFont="1" applyBorder="1" applyAlignment="1">
      <alignment wrapText="1"/>
      <protection/>
    </xf>
    <xf numFmtId="49" fontId="2" fillId="34" borderId="0" xfId="42" applyNumberFormat="1" applyFont="1" applyFill="1" applyBorder="1" applyAlignment="1" applyProtection="1">
      <alignment horizontal="left" vertical="center" wrapText="1"/>
      <protection/>
    </xf>
    <xf numFmtId="0" fontId="12" fillId="0" borderId="0" xfId="53" applyFont="1" applyFill="1" applyBorder="1" applyAlignment="1">
      <alignment horizontal="left" vertical="center" wrapText="1"/>
      <protection/>
    </xf>
    <xf numFmtId="0" fontId="61" fillId="0" borderId="0" xfId="53" applyFont="1" applyBorder="1">
      <alignment/>
      <protection/>
    </xf>
    <xf numFmtId="0" fontId="61" fillId="0" borderId="0" xfId="53" applyFont="1">
      <alignment/>
      <protection/>
    </xf>
    <xf numFmtId="0" fontId="12" fillId="0" borderId="0" xfId="53" applyFont="1">
      <alignment/>
      <protection/>
    </xf>
    <xf numFmtId="0" fontId="13" fillId="34" borderId="10" xfId="53" applyFont="1" applyFill="1" applyBorder="1" applyAlignment="1">
      <alignment horizontal="left" vertical="center" wrapText="1"/>
      <protection/>
    </xf>
    <xf numFmtId="2" fontId="4" fillId="34" borderId="0" xfId="0" applyNumberFormat="1" applyFont="1" applyFill="1" applyAlignment="1">
      <alignment/>
    </xf>
    <xf numFmtId="0" fontId="2" fillId="34" borderId="10" xfId="53" applyFont="1" applyFill="1" applyBorder="1" applyAlignment="1">
      <alignment horizontal="center" vertical="center" wrapText="1"/>
      <protection/>
    </xf>
    <xf numFmtId="0" fontId="16" fillId="34" borderId="10" xfId="53" applyFont="1" applyFill="1" applyBorder="1" applyAlignment="1">
      <alignment horizontal="left" vertical="center" wrapText="1"/>
      <protection/>
    </xf>
    <xf numFmtId="0" fontId="12" fillId="34" borderId="11" xfId="53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horizontal="left" vertical="center" wrapText="1"/>
    </xf>
    <xf numFmtId="2" fontId="61" fillId="0" borderId="0" xfId="53" applyNumberFormat="1" applyFont="1" applyBorder="1">
      <alignment/>
      <protection/>
    </xf>
    <xf numFmtId="0" fontId="3" fillId="34" borderId="0" xfId="0" applyFont="1" applyFill="1" applyAlignment="1">
      <alignment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47" fillId="0" borderId="0" xfId="42" applyAlignment="1" applyProtection="1">
      <alignment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right" vertical="center" wrapText="1"/>
      <protection/>
    </xf>
    <xf numFmtId="2" fontId="12" fillId="34" borderId="10" xfId="53" applyNumberFormat="1" applyFont="1" applyFill="1" applyBorder="1" applyAlignment="1">
      <alignment horizontal="right" vertical="center" wrapText="1"/>
      <protection/>
    </xf>
    <xf numFmtId="2" fontId="11" fillId="34" borderId="12" xfId="53" applyNumberFormat="1" applyFont="1" applyFill="1" applyBorder="1" applyAlignment="1">
      <alignment horizontal="right" vertical="center" wrapText="1"/>
      <protection/>
    </xf>
    <xf numFmtId="0" fontId="47" fillId="0" borderId="10" xfId="42" applyBorder="1" applyAlignment="1" applyProtection="1">
      <alignment wrapText="1"/>
      <protection/>
    </xf>
    <xf numFmtId="0" fontId="47" fillId="0" borderId="13" xfId="42" applyBorder="1" applyAlignment="1" applyProtection="1">
      <alignment vertical="center" wrapText="1"/>
      <protection/>
    </xf>
    <xf numFmtId="0" fontId="47" fillId="0" borderId="10" xfId="42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0" fontId="47" fillId="0" borderId="10" xfId="42" applyBorder="1" applyAlignment="1" applyProtection="1">
      <alignment vertical="center"/>
      <protection/>
    </xf>
    <xf numFmtId="2" fontId="19" fillId="0" borderId="0" xfId="0" applyNumberFormat="1" applyFont="1" applyAlignment="1">
      <alignment/>
    </xf>
    <xf numFmtId="2" fontId="13" fillId="34" borderId="10" xfId="53" applyNumberFormat="1" applyFont="1" applyFill="1" applyBorder="1" applyAlignment="1">
      <alignment horizontal="right" vertical="center" wrapText="1"/>
      <protection/>
    </xf>
    <xf numFmtId="0" fontId="2" fillId="34" borderId="11" xfId="53" applyFont="1" applyFill="1" applyBorder="1" applyAlignment="1">
      <alignment horizontal="left" vertical="center" wrapText="1"/>
      <protection/>
    </xf>
    <xf numFmtId="0" fontId="47" fillId="0" borderId="11" xfId="42" applyBorder="1" applyAlignment="1" applyProtection="1">
      <alignment vertical="center" wrapText="1"/>
      <protection/>
    </xf>
    <xf numFmtId="0" fontId="12" fillId="34" borderId="11" xfId="53" applyFont="1" applyFill="1" applyBorder="1" applyAlignment="1">
      <alignment horizontal="center" vertical="center" wrapText="1"/>
      <protection/>
    </xf>
    <xf numFmtId="2" fontId="12" fillId="34" borderId="11" xfId="53" applyNumberFormat="1" applyFont="1" applyFill="1" applyBorder="1" applyAlignment="1">
      <alignment horizontal="right" vertical="center" wrapText="1"/>
      <protection/>
    </xf>
    <xf numFmtId="0" fontId="61" fillId="34" borderId="10" xfId="53" applyFont="1" applyFill="1" applyBorder="1">
      <alignment/>
      <protection/>
    </xf>
    <xf numFmtId="2" fontId="20" fillId="0" borderId="0" xfId="0" applyNumberFormat="1" applyFont="1" applyAlignment="1">
      <alignment/>
    </xf>
    <xf numFmtId="4" fontId="13" fillId="34" borderId="10" xfId="53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/>
    </xf>
    <xf numFmtId="2" fontId="62" fillId="34" borderId="0" xfId="0" applyNumberFormat="1" applyFont="1" applyFill="1" applyBorder="1" applyAlignment="1">
      <alignment wrapText="1"/>
    </xf>
    <xf numFmtId="3" fontId="63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0" fontId="21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42" applyFont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2" fillId="34" borderId="0" xfId="0" applyFont="1" applyFill="1" applyAlignment="1">
      <alignment vertical="center" wrapText="1"/>
    </xf>
    <xf numFmtId="0" fontId="17" fillId="34" borderId="0" xfId="0" applyFont="1" applyFill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3" fillId="34" borderId="10" xfId="53" applyFont="1" applyFill="1" applyBorder="1" applyAlignment="1">
      <alignment horizontal="center" vertical="center" wrapText="1"/>
      <protection/>
    </xf>
    <xf numFmtId="0" fontId="11" fillId="34" borderId="13" xfId="53" applyFont="1" applyFill="1" applyBorder="1" applyAlignment="1">
      <alignment horizontal="left" vertical="center" wrapText="1"/>
      <protection/>
    </xf>
    <xf numFmtId="0" fontId="11" fillId="34" borderId="15" xfId="53" applyFont="1" applyFill="1" applyBorder="1" applyAlignment="1">
      <alignment horizontal="left" vertical="center" wrapText="1"/>
      <protection/>
    </xf>
    <xf numFmtId="0" fontId="11" fillId="34" borderId="12" xfId="53" applyFont="1" applyFill="1" applyBorder="1" applyAlignment="1">
      <alignment horizontal="left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0" fontId="11" fillId="34" borderId="13" xfId="53" applyFont="1" applyFill="1" applyBorder="1" applyAlignment="1">
      <alignment horizontal="center" vertical="center" wrapText="1"/>
      <protection/>
    </xf>
    <xf numFmtId="0" fontId="11" fillId="34" borderId="15" xfId="53" applyFont="1" applyFill="1" applyBorder="1" applyAlignment="1">
      <alignment horizontal="center" vertical="center" wrapText="1"/>
      <protection/>
    </xf>
    <xf numFmtId="0" fontId="13" fillId="34" borderId="10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40.10.3" TargetMode="External" /><Relationship Id="rId2" Type="http://schemas.openxmlformats.org/officeDocument/2006/relationships/hyperlink" Target="http://dkpp.rv.ua/index.php?level=65.12.1" TargetMode="External" /><Relationship Id="rId3" Type="http://schemas.openxmlformats.org/officeDocument/2006/relationships/hyperlink" Target="http://dkpp.rv.ua/index.php?level=90.00.2" TargetMode="External" /><Relationship Id="rId4" Type="http://schemas.openxmlformats.org/officeDocument/2006/relationships/hyperlink" Target="http://dkpp.rv.ua/index.php?level=40.10.3" TargetMode="External" /><Relationship Id="rId5" Type="http://schemas.openxmlformats.org/officeDocument/2006/relationships/hyperlink" Target="http://dkpp.rv.ua/index.php?level=22.29.25" TargetMode="External" /><Relationship Id="rId6" Type="http://schemas.openxmlformats.org/officeDocument/2006/relationships/hyperlink" Target="http://dkpp.rv.ua/index.php?level=17.12.7" TargetMode="External" /><Relationship Id="rId7" Type="http://schemas.openxmlformats.org/officeDocument/2006/relationships/hyperlink" Target="http://dkpp.rv.ua/index.php?level=21.20.1" TargetMode="External" /><Relationship Id="rId8" Type="http://schemas.openxmlformats.org/officeDocument/2006/relationships/hyperlink" Target="http://dkpp.rv.ua/index.php?level=20.59.1" TargetMode="External" /><Relationship Id="rId9" Type="http://schemas.openxmlformats.org/officeDocument/2006/relationships/hyperlink" Target="http://dkpp.rv.ua/index.php?level=21.20.24" TargetMode="External" /><Relationship Id="rId10" Type="http://schemas.openxmlformats.org/officeDocument/2006/relationships/hyperlink" Target="http://dkpp.rv.ua/index.php?level=32.50.13" TargetMode="External" /><Relationship Id="rId11" Type="http://schemas.openxmlformats.org/officeDocument/2006/relationships/hyperlink" Target="http://dkpp.rv.ua/index.php?level=20.20.14" TargetMode="External" /><Relationship Id="rId12" Type="http://schemas.openxmlformats.org/officeDocument/2006/relationships/hyperlink" Target="http://dkpp.rv.ua/index.php?level=21.20.2" TargetMode="External" /><Relationship Id="rId13" Type="http://schemas.openxmlformats.org/officeDocument/2006/relationships/hyperlink" Target="http://dkpp.rv.ua/index.php?level=20.14.74" TargetMode="External" /><Relationship Id="rId14" Type="http://schemas.openxmlformats.org/officeDocument/2006/relationships/hyperlink" Target="http://dkpp.rv.ua/index.php?level=32.50.2" TargetMode="External" /><Relationship Id="rId15" Type="http://schemas.openxmlformats.org/officeDocument/2006/relationships/hyperlink" Target="http://dkpp.rv.ua/index.php?level=38.11.1" TargetMode="External" /><Relationship Id="rId16" Type="http://schemas.openxmlformats.org/officeDocument/2006/relationships/hyperlink" Target="http://dkpp.rv.ua/index.php?level=33.12.29" TargetMode="External" /><Relationship Id="rId17" Type="http://schemas.openxmlformats.org/officeDocument/2006/relationships/hyperlink" Target="http://dkpp.rv.ua/index.php?level=33.11.11" TargetMode="External" /><Relationship Id="rId18" Type="http://schemas.openxmlformats.org/officeDocument/2006/relationships/hyperlink" Target="http://dkpp.rv.ua/index.php?level=63.11.1" TargetMode="External" /><Relationship Id="rId19" Type="http://schemas.openxmlformats.org/officeDocument/2006/relationships/hyperlink" Target="http://dkpp.rv.ua/index.php?level=35.30.1" TargetMode="External" /><Relationship Id="rId20" Type="http://schemas.openxmlformats.org/officeDocument/2006/relationships/hyperlink" Target="http://dkpp.rv.ua/index.php?level=35.30.1" TargetMode="External" /><Relationship Id="rId21" Type="http://schemas.openxmlformats.org/officeDocument/2006/relationships/hyperlink" Target="http://dkpp.rv.ua/index.php?level=36.00.11" TargetMode="External" /><Relationship Id="rId22" Type="http://schemas.openxmlformats.org/officeDocument/2006/relationships/hyperlink" Target="http://dkpp.rv.ua/index.php?level=85.59.13" TargetMode="External" /><Relationship Id="rId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H27"/>
  <sheetViews>
    <sheetView tabSelected="1" workbookViewId="0" topLeftCell="A4">
      <selection activeCell="E17" sqref="E17"/>
    </sheetView>
  </sheetViews>
  <sheetFormatPr defaultColWidth="9.00390625" defaultRowHeight="12.75"/>
  <cols>
    <col min="1" max="1" width="30.375" style="2" customWidth="1"/>
    <col min="2" max="2" width="17.125" style="14" customWidth="1"/>
    <col min="3" max="3" width="24.75390625" style="2" customWidth="1"/>
    <col min="4" max="4" width="17.375" style="4" customWidth="1"/>
    <col min="5" max="5" width="16.625" style="2" customWidth="1"/>
    <col min="6" max="6" width="10.25390625" style="2" customWidth="1"/>
    <col min="7" max="7" width="12.75390625" style="2" bestFit="1" customWidth="1"/>
    <col min="8" max="8" width="7.75390625" style="2" customWidth="1"/>
    <col min="9" max="16384" width="9.125" style="2" customWidth="1"/>
  </cols>
  <sheetData>
    <row r="3" spans="6:7" ht="12.75">
      <c r="F3" s="66"/>
      <c r="G3" s="14"/>
    </row>
    <row r="4" spans="6:7" ht="12.75">
      <c r="F4" s="14"/>
      <c r="G4" s="14"/>
    </row>
    <row r="5" spans="6:7" ht="12.75">
      <c r="F5" s="66"/>
      <c r="G5" s="14"/>
    </row>
    <row r="6" spans="6:7" ht="12.75">
      <c r="F6" s="66"/>
      <c r="G6" s="14"/>
    </row>
    <row r="7" spans="1:6" ht="18.75" customHeight="1">
      <c r="A7" s="82" t="s">
        <v>19</v>
      </c>
      <c r="B7" s="82"/>
      <c r="C7" s="82"/>
      <c r="D7" s="82"/>
      <c r="E7" s="82"/>
      <c r="F7" s="82"/>
    </row>
    <row r="8" spans="1:6" ht="18.75" customHeight="1">
      <c r="A8" s="83" t="s">
        <v>20</v>
      </c>
      <c r="B8" s="83"/>
      <c r="C8" s="83"/>
      <c r="D8" s="83"/>
      <c r="E8" s="83"/>
      <c r="F8" s="83"/>
    </row>
    <row r="9" spans="1:6" s="14" customFormat="1" ht="19.5" customHeight="1">
      <c r="A9" s="83" t="s">
        <v>21</v>
      </c>
      <c r="B9" s="83"/>
      <c r="C9" s="83"/>
      <c r="D9" s="83"/>
      <c r="E9" s="83"/>
      <c r="F9" s="83"/>
    </row>
    <row r="10" spans="1:6" s="14" customFormat="1" ht="20.25">
      <c r="A10" s="86" t="s">
        <v>23</v>
      </c>
      <c r="B10" s="86"/>
      <c r="C10" s="86"/>
      <c r="D10" s="86"/>
      <c r="E10" s="86"/>
      <c r="F10" s="86"/>
    </row>
    <row r="11" spans="1:7" ht="21" customHeight="1">
      <c r="A11" s="84" t="s">
        <v>22</v>
      </c>
      <c r="B11" s="85"/>
      <c r="C11" s="85"/>
      <c r="D11" s="85"/>
      <c r="E11" s="85"/>
      <c r="F11" s="85"/>
      <c r="G11" s="85"/>
    </row>
    <row r="12" ht="12.75" hidden="1"/>
    <row r="14" spans="1:6" ht="103.5" customHeight="1">
      <c r="A14" s="39" t="s">
        <v>1</v>
      </c>
      <c r="B14" s="40" t="s">
        <v>3</v>
      </c>
      <c r="C14" s="42" t="s">
        <v>31</v>
      </c>
      <c r="D14" s="39" t="s">
        <v>0</v>
      </c>
      <c r="E14" s="39" t="s">
        <v>2</v>
      </c>
      <c r="F14" s="39" t="s">
        <v>4</v>
      </c>
    </row>
    <row r="15" spans="1:6" s="4" customFormat="1" ht="15" customHeight="1">
      <c r="A15" s="39">
        <v>1</v>
      </c>
      <c r="B15" s="40">
        <v>2</v>
      </c>
      <c r="C15" s="41">
        <v>3</v>
      </c>
      <c r="D15" s="39">
        <v>4</v>
      </c>
      <c r="E15" s="39">
        <v>5</v>
      </c>
      <c r="F15" s="39">
        <v>6</v>
      </c>
    </row>
    <row r="16" spans="1:8" ht="63">
      <c r="A16" s="8" t="s">
        <v>83</v>
      </c>
      <c r="B16" s="40">
        <v>2273</v>
      </c>
      <c r="C16" s="11" t="s">
        <v>54</v>
      </c>
      <c r="D16" s="9" t="s">
        <v>56</v>
      </c>
      <c r="E16" s="10" t="s">
        <v>86</v>
      </c>
      <c r="F16" s="8"/>
      <c r="G16" s="5"/>
      <c r="H16" s="12"/>
    </row>
    <row r="17" spans="1:8" ht="47.25">
      <c r="A17" s="8" t="s">
        <v>84</v>
      </c>
      <c r="B17" s="40">
        <v>2271</v>
      </c>
      <c r="C17" s="34" t="s">
        <v>55</v>
      </c>
      <c r="D17" s="9" t="s">
        <v>56</v>
      </c>
      <c r="E17" s="10" t="s">
        <v>86</v>
      </c>
      <c r="F17" s="8"/>
      <c r="G17" s="5"/>
      <c r="H17" s="12"/>
    </row>
    <row r="18" ht="12.75">
      <c r="G18" s="6"/>
    </row>
    <row r="19" ht="12.75">
      <c r="G19" s="6"/>
    </row>
    <row r="20" ht="12.75">
      <c r="G20" s="6"/>
    </row>
    <row r="21" spans="1:7" s="69" customFormat="1" ht="15.75">
      <c r="A21" s="79" t="s">
        <v>32</v>
      </c>
      <c r="B21" s="80"/>
      <c r="C21" s="80"/>
      <c r="D21" s="80"/>
      <c r="E21" s="80"/>
      <c r="F21" s="67"/>
      <c r="G21" s="68"/>
    </row>
    <row r="22" spans="1:6" ht="4.5" customHeight="1">
      <c r="A22" s="36"/>
      <c r="B22" s="36"/>
      <c r="C22" s="37"/>
      <c r="D22" s="38"/>
      <c r="E22" s="36"/>
      <c r="F22" s="1"/>
    </row>
    <row r="23" spans="1:6" ht="18.75">
      <c r="A23" s="77" t="s">
        <v>82</v>
      </c>
      <c r="B23" s="81"/>
      <c r="C23" s="81"/>
      <c r="D23" s="81"/>
      <c r="E23" s="81"/>
      <c r="F23" s="17"/>
    </row>
    <row r="24" spans="1:8" ht="16.5" customHeight="1">
      <c r="A24" s="7"/>
      <c r="B24" s="15"/>
      <c r="C24" s="7"/>
      <c r="D24" s="70" t="s">
        <v>11</v>
      </c>
      <c r="E24" s="7"/>
      <c r="F24" s="3"/>
      <c r="H24" s="30"/>
    </row>
    <row r="25" spans="1:6" ht="19.5" customHeight="1">
      <c r="A25" s="77" t="s">
        <v>81</v>
      </c>
      <c r="B25" s="78"/>
      <c r="C25" s="78"/>
      <c r="D25" s="78"/>
      <c r="E25" s="78"/>
      <c r="F25" s="3"/>
    </row>
    <row r="26" spans="1:6" ht="15">
      <c r="A26" s="3"/>
      <c r="B26" s="16"/>
      <c r="C26" s="3"/>
      <c r="D26" s="70" t="s">
        <v>11</v>
      </c>
      <c r="E26" s="3"/>
      <c r="F26" s="3"/>
    </row>
    <row r="27" ht="12.75">
      <c r="H27" s="13"/>
    </row>
  </sheetData>
  <sheetProtection/>
  <mergeCells count="8">
    <mergeCell ref="A25:E25"/>
    <mergeCell ref="A21:E21"/>
    <mergeCell ref="A23:E23"/>
    <mergeCell ref="A7:F7"/>
    <mergeCell ref="A9:F9"/>
    <mergeCell ref="A11:G11"/>
    <mergeCell ref="A8:F8"/>
    <mergeCell ref="A10:F10"/>
  </mergeCells>
  <printOptions/>
  <pageMargins left="1.062992125984252" right="0.15748031496062992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6"/>
  <sheetViews>
    <sheetView zoomScalePageLayoutView="0" workbookViewId="0" topLeftCell="A34">
      <selection activeCell="E4" sqref="E4"/>
    </sheetView>
  </sheetViews>
  <sheetFormatPr defaultColWidth="9.00390625" defaultRowHeight="12.75"/>
  <cols>
    <col min="1" max="1" width="5.375" style="0" customWidth="1"/>
    <col min="2" max="2" width="8.375" style="0" bestFit="1" customWidth="1"/>
    <col min="3" max="3" width="26.625" style="0" customWidth="1"/>
    <col min="4" max="4" width="16.125" style="0" customWidth="1"/>
    <col min="5" max="8" width="13.625" style="0" customWidth="1"/>
    <col min="9" max="9" width="15.125" style="0" customWidth="1"/>
  </cols>
  <sheetData>
    <row r="1" spans="1:9" ht="15.75">
      <c r="A1" s="27"/>
      <c r="B1" s="27"/>
      <c r="C1" s="27"/>
      <c r="D1" s="27"/>
      <c r="E1" s="27"/>
      <c r="F1" s="27"/>
      <c r="G1" s="27"/>
      <c r="H1" s="27"/>
      <c r="I1" s="27"/>
    </row>
    <row r="2" spans="1:9" ht="35.25" customHeight="1">
      <c r="A2" s="92" t="s">
        <v>88</v>
      </c>
      <c r="B2" s="92"/>
      <c r="C2" s="92"/>
      <c r="D2" s="92"/>
      <c r="E2" s="92"/>
      <c r="F2" s="92"/>
      <c r="G2" s="92"/>
      <c r="H2" s="92"/>
      <c r="I2" s="92"/>
    </row>
    <row r="3" spans="1:9" ht="15.75">
      <c r="A3" s="27"/>
      <c r="B3" s="27"/>
      <c r="C3" s="27"/>
      <c r="D3" s="27"/>
      <c r="E3" s="27"/>
      <c r="F3" s="27"/>
      <c r="G3" s="27"/>
      <c r="H3" s="27"/>
      <c r="I3" s="27"/>
    </row>
    <row r="4" spans="1:9" ht="15.75">
      <c r="A4" s="27"/>
      <c r="B4" s="27"/>
      <c r="C4" s="27"/>
      <c r="D4" s="27"/>
      <c r="E4" s="27" t="s">
        <v>89</v>
      </c>
      <c r="F4" s="27"/>
      <c r="G4" s="27"/>
      <c r="H4" s="27"/>
      <c r="I4" s="27"/>
    </row>
    <row r="5" spans="1:9" ht="36.75" customHeight="1">
      <c r="A5" s="87" t="s">
        <v>5</v>
      </c>
      <c r="B5" s="87" t="s">
        <v>18</v>
      </c>
      <c r="C5" s="87" t="s">
        <v>6</v>
      </c>
      <c r="D5" s="88" t="s">
        <v>12</v>
      </c>
      <c r="E5" s="87" t="s">
        <v>7</v>
      </c>
      <c r="F5" s="87" t="s">
        <v>8</v>
      </c>
      <c r="G5" s="87"/>
      <c r="H5" s="87"/>
      <c r="I5" s="44" t="s">
        <v>9</v>
      </c>
    </row>
    <row r="6" spans="1:9" ht="56.25" customHeight="1">
      <c r="A6" s="87"/>
      <c r="B6" s="87"/>
      <c r="C6" s="87"/>
      <c r="D6" s="88"/>
      <c r="E6" s="87"/>
      <c r="F6" s="44" t="s">
        <v>16</v>
      </c>
      <c r="G6" s="44" t="s">
        <v>17</v>
      </c>
      <c r="H6" s="44" t="s">
        <v>34</v>
      </c>
      <c r="I6" s="44"/>
    </row>
    <row r="7" spans="1:9" ht="15.75" customHeight="1">
      <c r="A7" s="93" t="s">
        <v>14</v>
      </c>
      <c r="B7" s="94"/>
      <c r="C7" s="94"/>
      <c r="D7" s="94"/>
      <c r="E7" s="94"/>
      <c r="F7" s="94"/>
      <c r="G7" s="94"/>
      <c r="H7" s="94"/>
      <c r="I7" s="94"/>
    </row>
    <row r="8" spans="1:9" ht="15.75">
      <c r="A8" s="89" t="s">
        <v>30</v>
      </c>
      <c r="B8" s="90"/>
      <c r="C8" s="90"/>
      <c r="D8" s="90"/>
      <c r="E8" s="91"/>
      <c r="F8" s="49">
        <v>0</v>
      </c>
      <c r="G8" s="49">
        <f>G9+G10</f>
        <v>10.2</v>
      </c>
      <c r="H8" s="49">
        <f>H9+H10</f>
        <v>10.2</v>
      </c>
      <c r="I8" s="18"/>
    </row>
    <row r="9" spans="1:9" ht="31.5">
      <c r="A9" s="31">
        <v>1</v>
      </c>
      <c r="B9" s="43">
        <v>2210</v>
      </c>
      <c r="C9" s="50" t="s">
        <v>33</v>
      </c>
      <c r="D9" s="19" t="s">
        <v>57</v>
      </c>
      <c r="E9" s="46" t="s">
        <v>10</v>
      </c>
      <c r="F9" s="47"/>
      <c r="G9" s="48">
        <v>2.4</v>
      </c>
      <c r="H9" s="48">
        <f>F9+G9</f>
        <v>2.4</v>
      </c>
      <c r="I9" s="18"/>
    </row>
    <row r="10" spans="1:9" ht="36" customHeight="1">
      <c r="A10" s="31">
        <v>2</v>
      </c>
      <c r="B10" s="43">
        <v>2210</v>
      </c>
      <c r="C10" s="50" t="s">
        <v>35</v>
      </c>
      <c r="D10" s="19" t="s">
        <v>58</v>
      </c>
      <c r="E10" s="46" t="s">
        <v>10</v>
      </c>
      <c r="F10" s="47"/>
      <c r="G10" s="48">
        <v>7.8</v>
      </c>
      <c r="H10" s="48">
        <f aca="true" t="shared" si="0" ref="H10:H34">F10+G10</f>
        <v>7.8</v>
      </c>
      <c r="I10" s="18"/>
    </row>
    <row r="11" spans="1:8" ht="15.75">
      <c r="A11" s="89" t="s">
        <v>29</v>
      </c>
      <c r="B11" s="90"/>
      <c r="C11" s="90"/>
      <c r="D11" s="90"/>
      <c r="E11" s="91"/>
      <c r="F11" s="64">
        <f>F12+F13+F14+F15+F16+F17+F18+F19</f>
        <v>164.89999999999998</v>
      </c>
      <c r="G11" s="64">
        <v>0</v>
      </c>
      <c r="H11" s="57">
        <f>SUM(H12:H19)</f>
        <v>164.89999999999998</v>
      </c>
    </row>
    <row r="12" spans="1:9" ht="40.5" customHeight="1">
      <c r="A12" s="31">
        <v>3</v>
      </c>
      <c r="B12" s="31">
        <v>2220</v>
      </c>
      <c r="C12" s="51" t="s">
        <v>60</v>
      </c>
      <c r="D12" s="72" t="s">
        <v>59</v>
      </c>
      <c r="E12" s="46" t="s">
        <v>10</v>
      </c>
      <c r="F12" s="48">
        <v>60.8</v>
      </c>
      <c r="G12" s="47"/>
      <c r="H12" s="48">
        <f t="shared" si="0"/>
        <v>60.8</v>
      </c>
      <c r="I12" s="18"/>
    </row>
    <row r="13" spans="1:9" ht="90">
      <c r="A13" s="54">
        <v>4</v>
      </c>
      <c r="B13" s="31">
        <v>2220</v>
      </c>
      <c r="C13" s="50" t="s">
        <v>36</v>
      </c>
      <c r="D13" s="19" t="s">
        <v>61</v>
      </c>
      <c r="E13" s="46" t="s">
        <v>10</v>
      </c>
      <c r="F13" s="55">
        <v>17.3</v>
      </c>
      <c r="G13" s="53"/>
      <c r="H13" s="48">
        <f t="shared" si="0"/>
        <v>17.3</v>
      </c>
      <c r="I13" s="53"/>
    </row>
    <row r="14" spans="1:9" ht="75">
      <c r="A14" s="54">
        <v>5</v>
      </c>
      <c r="B14" s="31">
        <v>2220</v>
      </c>
      <c r="C14" s="50" t="s">
        <v>37</v>
      </c>
      <c r="D14" s="8" t="s">
        <v>62</v>
      </c>
      <c r="E14" s="46" t="s">
        <v>10</v>
      </c>
      <c r="F14" s="55">
        <f>2.7+1.5</f>
        <v>4.2</v>
      </c>
      <c r="G14" s="53"/>
      <c r="H14" s="48">
        <f t="shared" si="0"/>
        <v>4.2</v>
      </c>
      <c r="I14" s="53"/>
    </row>
    <row r="15" spans="1:9" ht="75">
      <c r="A15" s="54">
        <v>6</v>
      </c>
      <c r="B15" s="31">
        <v>2220</v>
      </c>
      <c r="C15" s="50" t="s">
        <v>38</v>
      </c>
      <c r="D15" s="8" t="s">
        <v>63</v>
      </c>
      <c r="E15" s="46" t="s">
        <v>10</v>
      </c>
      <c r="F15" s="55">
        <v>4.2</v>
      </c>
      <c r="G15" s="53"/>
      <c r="H15" s="48">
        <f t="shared" si="0"/>
        <v>4.2</v>
      </c>
      <c r="I15" s="53"/>
    </row>
    <row r="16" spans="1:9" ht="75">
      <c r="A16" s="54">
        <v>7</v>
      </c>
      <c r="B16" s="31">
        <v>2220</v>
      </c>
      <c r="C16" s="50" t="s">
        <v>64</v>
      </c>
      <c r="D16" s="8" t="s">
        <v>65</v>
      </c>
      <c r="E16" s="46" t="s">
        <v>10</v>
      </c>
      <c r="F16" s="55">
        <v>2.9</v>
      </c>
      <c r="G16" s="53"/>
      <c r="H16" s="48">
        <f t="shared" si="0"/>
        <v>2.9</v>
      </c>
      <c r="I16" s="53"/>
    </row>
    <row r="17" spans="1:9" ht="31.5">
      <c r="A17" s="31">
        <v>8</v>
      </c>
      <c r="B17" s="31">
        <v>2220</v>
      </c>
      <c r="C17" s="56" t="s">
        <v>39</v>
      </c>
      <c r="D17" s="19" t="s">
        <v>66</v>
      </c>
      <c r="E17" s="46" t="s">
        <v>10</v>
      </c>
      <c r="F17" s="47">
        <v>16.3</v>
      </c>
      <c r="G17" s="47"/>
      <c r="H17" s="48">
        <f t="shared" si="0"/>
        <v>16.3</v>
      </c>
      <c r="I17" s="18"/>
    </row>
    <row r="18" spans="1:9" ht="45">
      <c r="A18" s="31">
        <v>9</v>
      </c>
      <c r="B18" s="31">
        <v>2220</v>
      </c>
      <c r="C18" s="52" t="s">
        <v>67</v>
      </c>
      <c r="D18" s="8" t="s">
        <v>68</v>
      </c>
      <c r="E18" s="46" t="s">
        <v>10</v>
      </c>
      <c r="F18" s="47">
        <v>44.5</v>
      </c>
      <c r="G18" s="47"/>
      <c r="H18" s="47">
        <f t="shared" si="0"/>
        <v>44.5</v>
      </c>
      <c r="I18" s="18"/>
    </row>
    <row r="19" spans="1:9" ht="45">
      <c r="A19" s="31">
        <v>10</v>
      </c>
      <c r="B19" s="31">
        <v>2220</v>
      </c>
      <c r="C19" s="45" t="s">
        <v>40</v>
      </c>
      <c r="D19" s="73" t="s">
        <v>69</v>
      </c>
      <c r="E19" s="46" t="s">
        <v>10</v>
      </c>
      <c r="F19" s="47">
        <v>14.7</v>
      </c>
      <c r="G19" s="18"/>
      <c r="H19" s="47">
        <f t="shared" si="0"/>
        <v>14.7</v>
      </c>
      <c r="I19" s="18"/>
    </row>
    <row r="20" spans="1:9" ht="22.5" customHeight="1">
      <c r="A20" s="89" t="s">
        <v>28</v>
      </c>
      <c r="B20" s="90"/>
      <c r="C20" s="90"/>
      <c r="D20" s="90"/>
      <c r="E20" s="91"/>
      <c r="F20" s="49">
        <v>0</v>
      </c>
      <c r="G20" s="49">
        <f>G21+G22+G23+G24+G25+G26</f>
        <v>98.9</v>
      </c>
      <c r="H20" s="49">
        <f>SUM(H21:H26)</f>
        <v>98.9</v>
      </c>
      <c r="I20" s="29"/>
    </row>
    <row r="21" spans="1:9" ht="48" customHeight="1">
      <c r="A21" s="20">
        <v>11</v>
      </c>
      <c r="B21" s="31">
        <v>2240</v>
      </c>
      <c r="C21" s="21" t="s">
        <v>41</v>
      </c>
      <c r="D21" s="19" t="s">
        <v>70</v>
      </c>
      <c r="E21" s="46" t="s">
        <v>10</v>
      </c>
      <c r="F21" s="18"/>
      <c r="G21" s="48">
        <v>7.2</v>
      </c>
      <c r="H21" s="48">
        <f t="shared" si="0"/>
        <v>7.2</v>
      </c>
      <c r="I21" s="18"/>
    </row>
    <row r="22" spans="1:9" ht="66.75" customHeight="1">
      <c r="A22" s="20">
        <v>12</v>
      </c>
      <c r="B22" s="31">
        <v>2240</v>
      </c>
      <c r="C22" s="50" t="s">
        <v>42</v>
      </c>
      <c r="D22" s="8" t="s">
        <v>71</v>
      </c>
      <c r="E22" s="46" t="s">
        <v>10</v>
      </c>
      <c r="F22" s="18"/>
      <c r="G22" s="48">
        <v>2</v>
      </c>
      <c r="H22" s="48">
        <f t="shared" si="0"/>
        <v>2</v>
      </c>
      <c r="I22" s="18"/>
    </row>
    <row r="23" spans="1:9" ht="135">
      <c r="A23" s="20">
        <v>13</v>
      </c>
      <c r="B23" s="31">
        <v>2240</v>
      </c>
      <c r="C23" s="50" t="s">
        <v>44</v>
      </c>
      <c r="D23" s="74" t="s">
        <v>87</v>
      </c>
      <c r="E23" s="46" t="s">
        <v>10</v>
      </c>
      <c r="F23" s="18"/>
      <c r="G23" s="48">
        <v>23.4</v>
      </c>
      <c r="H23" s="48">
        <f t="shared" si="0"/>
        <v>23.4</v>
      </c>
      <c r="I23" s="18"/>
    </row>
    <row r="24" spans="1:9" ht="70.5" customHeight="1">
      <c r="A24" s="20">
        <v>14</v>
      </c>
      <c r="B24" s="31">
        <v>2240</v>
      </c>
      <c r="C24" s="21" t="s">
        <v>43</v>
      </c>
      <c r="D24" s="19" t="s">
        <v>72</v>
      </c>
      <c r="E24" s="46" t="s">
        <v>10</v>
      </c>
      <c r="F24" s="18"/>
      <c r="G24" s="48">
        <v>13.2</v>
      </c>
      <c r="H24" s="48">
        <f t="shared" si="0"/>
        <v>13.2</v>
      </c>
      <c r="I24" s="18"/>
    </row>
    <row r="25" spans="1:9" ht="75">
      <c r="A25" s="20">
        <v>15</v>
      </c>
      <c r="B25" s="31">
        <v>2240</v>
      </c>
      <c r="C25" s="50" t="s">
        <v>45</v>
      </c>
      <c r="D25" s="8" t="s">
        <v>73</v>
      </c>
      <c r="E25" s="46" t="s">
        <v>10</v>
      </c>
      <c r="F25" s="18"/>
      <c r="G25" s="48">
        <v>17.9</v>
      </c>
      <c r="H25" s="48">
        <f t="shared" si="0"/>
        <v>17.9</v>
      </c>
      <c r="I25" s="18"/>
    </row>
    <row r="26" spans="1:9" ht="195">
      <c r="A26" s="20">
        <v>16</v>
      </c>
      <c r="B26" s="31">
        <v>2240</v>
      </c>
      <c r="C26" s="45" t="s">
        <v>46</v>
      </c>
      <c r="D26" s="75" t="s">
        <v>74</v>
      </c>
      <c r="E26" s="46" t="s">
        <v>10</v>
      </c>
      <c r="F26" s="18"/>
      <c r="G26" s="48">
        <v>35.2</v>
      </c>
      <c r="H26" s="48">
        <f t="shared" si="0"/>
        <v>35.2</v>
      </c>
      <c r="I26" s="18"/>
    </row>
    <row r="27" spans="1:9" ht="24.75" customHeight="1">
      <c r="A27" s="89" t="s">
        <v>27</v>
      </c>
      <c r="B27" s="90"/>
      <c r="C27" s="90"/>
      <c r="D27" s="90"/>
      <c r="E27" s="91"/>
      <c r="F27" s="49">
        <f>F28+F29</f>
        <v>696</v>
      </c>
      <c r="G27" s="49">
        <f>G28+G29</f>
        <v>58.2</v>
      </c>
      <c r="H27" s="49">
        <f>H28+H29</f>
        <v>754.2</v>
      </c>
      <c r="I27" s="18"/>
    </row>
    <row r="28" spans="1:9" ht="81" customHeight="1">
      <c r="A28" s="20">
        <v>17</v>
      </c>
      <c r="B28" s="20">
        <v>2271</v>
      </c>
      <c r="C28" s="52" t="s">
        <v>47</v>
      </c>
      <c r="D28" s="74" t="s">
        <v>75</v>
      </c>
      <c r="E28" s="39" t="s">
        <v>85</v>
      </c>
      <c r="F28" s="48">
        <v>177.5</v>
      </c>
      <c r="G28" s="48">
        <v>17.5</v>
      </c>
      <c r="H28" s="48">
        <f t="shared" si="0"/>
        <v>195</v>
      </c>
      <c r="I28" s="18"/>
    </row>
    <row r="29" spans="1:9" ht="77.25" customHeight="1">
      <c r="A29" s="20">
        <f>A28+1</f>
        <v>18</v>
      </c>
      <c r="B29" s="20">
        <v>2271</v>
      </c>
      <c r="C29" s="52" t="s">
        <v>47</v>
      </c>
      <c r="D29" s="75" t="s">
        <v>75</v>
      </c>
      <c r="E29" s="46" t="s">
        <v>10</v>
      </c>
      <c r="F29" s="48">
        <v>518.5</v>
      </c>
      <c r="G29" s="48">
        <v>40.7</v>
      </c>
      <c r="H29" s="48">
        <f t="shared" si="0"/>
        <v>559.2</v>
      </c>
      <c r="I29" s="32"/>
    </row>
    <row r="30" spans="1:9" ht="15.75">
      <c r="A30" s="89" t="s">
        <v>26</v>
      </c>
      <c r="B30" s="90"/>
      <c r="C30" s="90"/>
      <c r="D30" s="90"/>
      <c r="E30" s="91"/>
      <c r="F30" s="58">
        <f>F31</f>
        <v>26.9</v>
      </c>
      <c r="G30" s="58">
        <f>G31</f>
        <v>6.8</v>
      </c>
      <c r="H30" s="58">
        <f>H31</f>
        <v>33.699999999999996</v>
      </c>
      <c r="I30" s="32"/>
    </row>
    <row r="31" spans="1:9" ht="124.5" customHeight="1">
      <c r="A31" s="20">
        <f>A29+1</f>
        <v>19</v>
      </c>
      <c r="B31" s="20">
        <v>2272</v>
      </c>
      <c r="C31" s="52" t="s">
        <v>48</v>
      </c>
      <c r="D31" s="8" t="s">
        <v>76</v>
      </c>
      <c r="E31" s="46" t="s">
        <v>10</v>
      </c>
      <c r="F31" s="48">
        <v>26.9</v>
      </c>
      <c r="G31" s="48">
        <v>6.8</v>
      </c>
      <c r="H31" s="48">
        <f t="shared" si="0"/>
        <v>33.699999999999996</v>
      </c>
      <c r="I31" s="18"/>
    </row>
    <row r="32" spans="1:9" ht="15.75">
      <c r="A32" s="89" t="s">
        <v>25</v>
      </c>
      <c r="B32" s="90"/>
      <c r="C32" s="90"/>
      <c r="D32" s="90"/>
      <c r="E32" s="91"/>
      <c r="F32" s="58">
        <f>F33+F34</f>
        <v>420.90000000000003</v>
      </c>
      <c r="G32" s="58">
        <f>G33</f>
        <v>66.4</v>
      </c>
      <c r="H32" s="58">
        <f>H33+H34</f>
        <v>487.3</v>
      </c>
      <c r="I32" s="32"/>
    </row>
    <row r="33" spans="1:9" ht="84.75" customHeight="1">
      <c r="A33" s="20">
        <v>20</v>
      </c>
      <c r="B33" s="20">
        <v>2273</v>
      </c>
      <c r="C33" s="21" t="s">
        <v>13</v>
      </c>
      <c r="D33" s="19" t="s">
        <v>77</v>
      </c>
      <c r="E33" s="46" t="s">
        <v>85</v>
      </c>
      <c r="F33" s="48">
        <v>101.92</v>
      </c>
      <c r="G33" s="48">
        <v>66.4</v>
      </c>
      <c r="H33" s="48">
        <f t="shared" si="0"/>
        <v>168.32</v>
      </c>
      <c r="I33" s="18"/>
    </row>
    <row r="34" spans="1:10" ht="84.75" customHeight="1">
      <c r="A34" s="20">
        <v>21</v>
      </c>
      <c r="B34" s="20">
        <v>2273</v>
      </c>
      <c r="C34" s="21" t="s">
        <v>13</v>
      </c>
      <c r="D34" s="19" t="s">
        <v>77</v>
      </c>
      <c r="E34" s="46" t="s">
        <v>10</v>
      </c>
      <c r="F34" s="48">
        <v>318.98</v>
      </c>
      <c r="G34" s="48"/>
      <c r="H34" s="48">
        <f t="shared" si="0"/>
        <v>318.98</v>
      </c>
      <c r="I34" s="18"/>
      <c r="J34" s="71"/>
    </row>
    <row r="35" spans="1:9" ht="15.75">
      <c r="A35" s="89" t="s">
        <v>24</v>
      </c>
      <c r="B35" s="90"/>
      <c r="C35" s="90"/>
      <c r="D35" s="90"/>
      <c r="E35" s="91"/>
      <c r="F35" s="58">
        <f>F36</f>
        <v>0</v>
      </c>
      <c r="G35" s="58">
        <f>G36</f>
        <v>5</v>
      </c>
      <c r="H35" s="58">
        <f>H36</f>
        <v>5</v>
      </c>
      <c r="I35" s="32"/>
    </row>
    <row r="36" spans="1:9" ht="45">
      <c r="A36" s="59">
        <v>22</v>
      </c>
      <c r="B36" s="59">
        <v>2282</v>
      </c>
      <c r="C36" s="60" t="s">
        <v>49</v>
      </c>
      <c r="D36" s="76" t="s">
        <v>78</v>
      </c>
      <c r="E36" s="61" t="s">
        <v>10</v>
      </c>
      <c r="F36" s="33"/>
      <c r="G36" s="62">
        <v>5</v>
      </c>
      <c r="H36" s="62">
        <f>F36+G36</f>
        <v>5</v>
      </c>
      <c r="I36" s="33"/>
    </row>
    <row r="37" spans="1:9" ht="24.75" customHeight="1">
      <c r="A37" s="95" t="s">
        <v>15</v>
      </c>
      <c r="B37" s="95"/>
      <c r="C37" s="95"/>
      <c r="D37" s="95"/>
      <c r="E37" s="95"/>
      <c r="F37" s="65">
        <f>F8+F11+F20+F30+F27+F32+F35</f>
        <v>1308.7</v>
      </c>
      <c r="G37" s="65">
        <f>G8+G11+G20+G30+G27+G32+G35</f>
        <v>245.50000000000003</v>
      </c>
      <c r="H37" s="65">
        <f>H8+H11+H20+H30+H27+H32+H35</f>
        <v>1554.2</v>
      </c>
      <c r="I37" s="63"/>
    </row>
    <row r="38" spans="1:9" ht="15.75">
      <c r="A38" s="22"/>
      <c r="B38" s="22"/>
      <c r="C38" s="23"/>
      <c r="D38" s="24"/>
      <c r="E38" s="25"/>
      <c r="F38" s="25"/>
      <c r="G38" s="25"/>
      <c r="H38" s="25"/>
      <c r="I38" s="35"/>
    </row>
    <row r="39" spans="1:9" ht="15.75">
      <c r="A39" s="22"/>
      <c r="B39" s="22"/>
      <c r="C39" s="23"/>
      <c r="D39" s="24"/>
      <c r="E39" s="25"/>
      <c r="F39" s="25"/>
      <c r="G39" s="25"/>
      <c r="H39" s="25"/>
      <c r="I39" s="26"/>
    </row>
    <row r="40" spans="1:8" ht="15.75">
      <c r="A40" s="28" t="s">
        <v>79</v>
      </c>
      <c r="B40" s="28"/>
      <c r="C40" s="27"/>
      <c r="D40" s="27"/>
      <c r="E40" s="28"/>
      <c r="F40" s="28"/>
      <c r="G40" s="28"/>
      <c r="H40" s="28" t="s">
        <v>50</v>
      </c>
    </row>
    <row r="41" spans="1:8" ht="15.75">
      <c r="A41" s="27"/>
      <c r="B41" s="27"/>
      <c r="C41" s="27"/>
      <c r="D41" s="27"/>
      <c r="E41" s="27"/>
      <c r="F41" s="27"/>
      <c r="G41" s="27"/>
      <c r="H41" s="27"/>
    </row>
    <row r="42" spans="1:8" ht="15.75">
      <c r="A42" s="28" t="s">
        <v>80</v>
      </c>
      <c r="B42" s="28"/>
      <c r="C42" s="28"/>
      <c r="D42" s="28"/>
      <c r="E42" s="28"/>
      <c r="F42" s="28"/>
      <c r="G42" s="28"/>
      <c r="H42" s="28" t="s">
        <v>51</v>
      </c>
    </row>
    <row r="43" spans="1:9" ht="15.75">
      <c r="A43" s="27"/>
      <c r="B43" s="27"/>
      <c r="C43" s="27"/>
      <c r="D43" s="27"/>
      <c r="E43" s="27"/>
      <c r="F43" s="27"/>
      <c r="G43" s="27"/>
      <c r="H43" s="27"/>
      <c r="I43" s="27"/>
    </row>
    <row r="45" ht="12.75">
      <c r="B45" t="s">
        <v>52</v>
      </c>
    </row>
    <row r="46" ht="12.75">
      <c r="B46" t="s">
        <v>53</v>
      </c>
    </row>
  </sheetData>
  <sheetProtection/>
  <mergeCells count="16">
    <mergeCell ref="A2:I2"/>
    <mergeCell ref="A7:I7"/>
    <mergeCell ref="A27:E27"/>
    <mergeCell ref="A37:E37"/>
    <mergeCell ref="A20:E20"/>
    <mergeCell ref="A8:E8"/>
    <mergeCell ref="A5:A6"/>
    <mergeCell ref="A30:E30"/>
    <mergeCell ref="A32:E32"/>
    <mergeCell ref="A35:E35"/>
    <mergeCell ref="B5:B6"/>
    <mergeCell ref="C5:C6"/>
    <mergeCell ref="D5:D6"/>
    <mergeCell ref="E5:E6"/>
    <mergeCell ref="F5:H5"/>
    <mergeCell ref="A11:E11"/>
  </mergeCells>
  <hyperlinks>
    <hyperlink ref="C33" r:id="rId1" display="http://dkpp.rv.ua/index.php?level=40.10.3"/>
    <hyperlink ref="C21" r:id="rId2" display="http://dkpp.rv.ua/index.php?level=65.12.1"/>
    <hyperlink ref="C24" r:id="rId3" display="http://dkpp.rv.ua/index.php?level=90.00.2"/>
    <hyperlink ref="C34" r:id="rId4" display="http://dkpp.rv.ua/index.php?level=40.10.3"/>
    <hyperlink ref="C9" r:id="rId5" display="http://dkpp.rv.ua/index.php?level=22.29.25"/>
    <hyperlink ref="C10" r:id="rId6" display="http://dkpp.rv.ua/index.php?level=17.12.7"/>
    <hyperlink ref="C12" r:id="rId7" display="http://dkpp.rv.ua/index.php?level=21.20.1"/>
    <hyperlink ref="C13" r:id="rId8" display="http://dkpp.rv.ua/index.php?level=20.59.1"/>
    <hyperlink ref="C14" r:id="rId9" display="http://dkpp.rv.ua/index.php?level=21.20.24"/>
    <hyperlink ref="C15" r:id="rId10" display="http://dkpp.rv.ua/index.php?level=32.50.13"/>
    <hyperlink ref="C17" r:id="rId11" display="http://dkpp.rv.ua/index.php?level=20.20.14"/>
    <hyperlink ref="C18" r:id="rId12" display="http://dkpp.rv.ua/index.php?level=21.20.2"/>
    <hyperlink ref="C19" r:id="rId13" display="http://dkpp.rv.ua/index.php?level=20.14.74"/>
    <hyperlink ref="C16" r:id="rId14" display="http://dkpp.rv.ua/index.php?level=32.50.2"/>
    <hyperlink ref="C22" r:id="rId15" display="http://dkpp.rv.ua/index.php?level=38.11.1"/>
    <hyperlink ref="C23" r:id="rId16" display="http://dkpp.rv.ua/index.php?level=33.12.29"/>
    <hyperlink ref="C25" r:id="rId17" display="http://dkpp.rv.ua/index.php?level=33.11.11"/>
    <hyperlink ref="C26" r:id="rId18" display="http://dkpp.rv.ua/index.php?level=63.11.1"/>
    <hyperlink ref="C28" r:id="rId19" display="http://dkpp.rv.ua/index.php?level=35.30.1"/>
    <hyperlink ref="C29" r:id="rId20" display="http://dkpp.rv.ua/index.php?level=35.30.1"/>
    <hyperlink ref="C31" r:id="rId21" display="http://dkpp.rv.ua/index.php?level=36.00.11"/>
    <hyperlink ref="C36" r:id="rId22" display="http://dkpp.rv.ua/index.php?level=85.59.13"/>
  </hyperlinks>
  <printOptions/>
  <pageMargins left="0.7086614173228347" right="0.4330708661417323" top="0.3937007874015748" bottom="0.2362204724409449" header="0.31496062992125984" footer="0.31496062992125984"/>
  <pageSetup horizontalDpi="600" verticalDpi="600" orientation="portrait" paperSize="9" scale="70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BU320L</dc:creator>
  <cp:keywords/>
  <dc:description/>
  <cp:lastModifiedBy>duhota</cp:lastModifiedBy>
  <cp:lastPrinted>2016-02-25T12:36:50Z</cp:lastPrinted>
  <dcterms:created xsi:type="dcterms:W3CDTF">2007-07-19T06:11:33Z</dcterms:created>
  <dcterms:modified xsi:type="dcterms:W3CDTF">2016-02-26T12:32:13Z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