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 firstSheet="16" activeTab="18"/>
  </bookViews>
  <sheets>
    <sheet name="КМПДЦ" sheetId="125" r:id="rId1"/>
    <sheet name="Суваг" sheetId="126" r:id="rId2"/>
    <sheet name="Фтізіотерапевтична" sheetId="127" r:id="rId3"/>
    <sheet name="ДЗ СМСЧ № 10" sheetId="128" r:id="rId4"/>
    <sheet name="ДЗ СМСЧ № 11" sheetId="129" r:id="rId5"/>
    <sheet name="КДЦ голосіївського" sheetId="130" r:id="rId6"/>
    <sheet name="КДЦ №1 дарницького" sheetId="131" r:id="rId7"/>
    <sheet name="КДЦ №2" sheetId="132" r:id="rId8"/>
    <sheet name="КДЦД дарницького" sheetId="133" r:id="rId9"/>
    <sheet name="КДЦ деснянського" sheetId="136" r:id="rId10"/>
    <sheet name="КДЦ Дніпровського" sheetId="137" r:id="rId11"/>
    <sheet name="КДЦД Дніпровського" sheetId="139" r:id="rId12"/>
    <sheet name="КДЦ печерського" sheetId="142" r:id="rId13"/>
    <sheet name="КДЦ подільського" sheetId="143" r:id="rId14"/>
    <sheet name="КДЦ святошинського" sheetId="145" r:id="rId15"/>
    <sheet name="КДЦ соломянського" sheetId="146" r:id="rId16"/>
    <sheet name="КНП &quot;КДЦ&quot; Шевченківського р-ну " sheetId="147" r:id="rId17"/>
    <sheet name="Кмпд №2" sheetId="148" r:id="rId18"/>
    <sheet name="Кмпд №5" sheetId="149" r:id="rId19"/>
    <sheet name="ШВД №1" sheetId="150" r:id="rId20"/>
    <sheet name="ШВД №2" sheetId="151" r:id="rId21"/>
    <sheet name="ШВД№3" sheetId="152" r:id="rId22"/>
    <sheet name="ШВД №4" sheetId="153" r:id="rId23"/>
    <sheet name="ШВД№5" sheetId="154" r:id="rId24"/>
  </sheets>
  <definedNames>
    <definedName name="Excel_BuiltIn_Print_Area" localSheetId="16">'КНП "КДЦ" Шевченківського р-ну '!$A$1:$K$18</definedName>
    <definedName name="_xlnm.Print_Area" localSheetId="3">'ДЗ СМСЧ № 10'!$A$1:$K$58</definedName>
    <definedName name="_xlnm.Print_Area" localSheetId="4">'ДЗ СМСЧ № 11'!$A$1:$K$58</definedName>
    <definedName name="_xlnm.Print_Area" localSheetId="6">'КДЦ №1 дарницького'!$A$1:$K$21</definedName>
    <definedName name="_xlnm.Print_Area" localSheetId="7">'КДЦ №2'!$A$1:$K$58</definedName>
    <definedName name="_xlnm.Print_Area" localSheetId="5">'КДЦ голосіївського'!$A$1:$K$29</definedName>
    <definedName name="_xlnm.Print_Area" localSheetId="9">'КДЦ деснянського'!$A$1:$L$23</definedName>
    <definedName name="_xlnm.Print_Area" localSheetId="10">'КДЦ Дніпровського'!$A$1:$K$49</definedName>
    <definedName name="_xlnm.Print_Area" localSheetId="12">'КДЦ печерського'!$A$1:$P$58</definedName>
    <definedName name="_xlnm.Print_Area" localSheetId="13">'КДЦ подільського'!$A$1:$K$20</definedName>
    <definedName name="_xlnm.Print_Area" localSheetId="14">'КДЦ святошинського'!$A$1:$P$58</definedName>
    <definedName name="_xlnm.Print_Area" localSheetId="15">'КДЦ соломянського'!$A$1:$K$32</definedName>
    <definedName name="_xlnm.Print_Area" localSheetId="17">'Кмпд №2'!$A$1:$K$58</definedName>
    <definedName name="_xlnm.Print_Area" localSheetId="18">'Кмпд №5'!$A$1:$K$58</definedName>
    <definedName name="_xlnm.Print_Area" localSheetId="0">КМПДЦ!$A$1:$K$58</definedName>
    <definedName name="_xlnm.Print_Area" localSheetId="1">Суваг!$A$1:$K$29</definedName>
    <definedName name="_xlnm.Print_Area" localSheetId="2">Фтізіотерапевтична!$A$1:$K$58</definedName>
  </definedNames>
  <calcPr calcId="125725"/>
</workbook>
</file>

<file path=xl/calcChain.xml><?xml version="1.0" encoding="utf-8"?>
<calcChain xmlns="http://schemas.openxmlformats.org/spreadsheetml/2006/main">
  <c r="J50" i="154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8" i="153"/>
  <c r="H8"/>
  <c r="D8"/>
  <c r="C8"/>
  <c r="F8" s="1"/>
  <c r="F7"/>
  <c r="J50" i="152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51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50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49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48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10" i="147"/>
  <c r="J10"/>
  <c r="H10"/>
  <c r="D10"/>
  <c r="C10"/>
  <c r="F10" s="1"/>
  <c r="F8"/>
  <c r="F7"/>
  <c r="J24" i="146"/>
  <c r="I24"/>
  <c r="H24"/>
  <c r="D24"/>
  <c r="C24"/>
  <c r="F24" s="1"/>
  <c r="K24" s="1"/>
  <c r="F23"/>
  <c r="K23" s="1"/>
  <c r="F22"/>
  <c r="K22" s="1"/>
  <c r="F21"/>
  <c r="K21" s="1"/>
  <c r="F20"/>
  <c r="K20" s="1"/>
  <c r="F19"/>
  <c r="K19" s="1"/>
  <c r="F18"/>
  <c r="K18" s="1"/>
  <c r="F17"/>
  <c r="K17" s="1"/>
  <c r="F16"/>
  <c r="K16" s="1"/>
  <c r="F15"/>
  <c r="K15" s="1"/>
  <c r="F14"/>
  <c r="K14" s="1"/>
  <c r="F13"/>
  <c r="K13" s="1"/>
  <c r="F12"/>
  <c r="K12" s="1"/>
  <c r="F11"/>
  <c r="K11" s="1"/>
  <c r="F10"/>
  <c r="K10" s="1"/>
  <c r="J50" i="145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2" i="143"/>
  <c r="H12"/>
  <c r="D12"/>
  <c r="C12"/>
  <c r="K12" s="1"/>
  <c r="F11"/>
  <c r="F10"/>
  <c r="F9"/>
  <c r="F8"/>
  <c r="F7"/>
  <c r="J50" i="142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30" i="139"/>
  <c r="D30"/>
  <c r="F30" s="1"/>
  <c r="C30"/>
  <c r="H19"/>
  <c r="H17"/>
  <c r="H7"/>
  <c r="H30" s="1"/>
  <c r="F7"/>
  <c r="K40" i="137"/>
  <c r="J40"/>
  <c r="H40"/>
  <c r="D40"/>
  <c r="C40"/>
  <c r="F40" s="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J15" i="136"/>
  <c r="H15"/>
  <c r="D15"/>
  <c r="C15"/>
  <c r="K14"/>
  <c r="F14"/>
  <c r="K13"/>
  <c r="F13"/>
  <c r="K12"/>
  <c r="F12"/>
  <c r="K11"/>
  <c r="F11"/>
  <c r="K10"/>
  <c r="F10"/>
  <c r="K9"/>
  <c r="F9"/>
  <c r="K8"/>
  <c r="F8"/>
  <c r="K7"/>
  <c r="K15" s="1"/>
  <c r="F7"/>
  <c r="F15" s="1"/>
  <c r="J18" i="133"/>
  <c r="H18"/>
  <c r="D18"/>
  <c r="C18"/>
  <c r="F17"/>
  <c r="F16"/>
  <c r="F15"/>
  <c r="F14"/>
  <c r="F13"/>
  <c r="F18" s="1"/>
  <c r="J50" i="132"/>
  <c r="D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H9"/>
  <c r="H50" s="1"/>
  <c r="F9"/>
  <c r="F8"/>
  <c r="C7"/>
  <c r="C50" s="1"/>
  <c r="J13" i="131"/>
  <c r="H13"/>
  <c r="D13"/>
  <c r="C13"/>
  <c r="F13" s="1"/>
  <c r="F12"/>
  <c r="F11"/>
  <c r="F10"/>
  <c r="F9"/>
  <c r="F7"/>
  <c r="J21" i="130"/>
  <c r="H21"/>
  <c r="K21" s="1"/>
  <c r="D21"/>
  <c r="C21"/>
  <c r="F21" s="1"/>
  <c r="F20"/>
  <c r="F19"/>
  <c r="F18"/>
  <c r="F17"/>
  <c r="F16"/>
  <c r="F15"/>
  <c r="F14"/>
  <c r="F13"/>
  <c r="F12"/>
  <c r="F11"/>
  <c r="F10"/>
  <c r="F9"/>
  <c r="F8"/>
  <c r="F7"/>
  <c r="J50" i="129"/>
  <c r="H50"/>
  <c r="K50" s="1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8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27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21" i="126"/>
  <c r="H21"/>
  <c r="D21"/>
  <c r="C21"/>
  <c r="F21" s="1"/>
  <c r="F20"/>
  <c r="F19"/>
  <c r="F18"/>
  <c r="F17"/>
  <c r="F16"/>
  <c r="F15"/>
  <c r="F14"/>
  <c r="F13"/>
  <c r="F12"/>
  <c r="F11"/>
  <c r="F10"/>
  <c r="F9"/>
  <c r="F8"/>
  <c r="F7"/>
  <c r="J50" i="125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50" i="154" l="1"/>
  <c r="K8" i="153"/>
  <c r="K50" i="151"/>
  <c r="K50" i="150"/>
  <c r="K50" i="149"/>
  <c r="F50" i="148"/>
  <c r="K50" i="145"/>
  <c r="F12" i="143"/>
  <c r="F50" i="142"/>
  <c r="K30" i="139"/>
  <c r="K14" i="133"/>
  <c r="K18" s="1"/>
  <c r="F50" i="132"/>
  <c r="K50"/>
  <c r="F7"/>
  <c r="K13" i="131"/>
  <c r="K50" i="128"/>
  <c r="K50" i="127"/>
  <c r="K21" i="126"/>
  <c r="K50" i="125"/>
</calcChain>
</file>

<file path=xl/sharedStrings.xml><?xml version="1.0" encoding="utf-8"?>
<sst xmlns="http://schemas.openxmlformats.org/spreadsheetml/2006/main" count="742" uniqueCount="293">
  <si>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</si>
  <si>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</si>
  <si>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АПЗ Київський міський дитячий діагностичний центр за 1 квартал 2018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</si>
  <si>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</si>
  <si>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</si>
  <si>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</si>
  <si>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</si>
  <si>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</si>
  <si>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</si>
  <si>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</si>
  <si>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</si>
  <si>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</si>
  <si>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</si>
  <si>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</si>
  <si>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</si>
  <si>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</si>
  <si>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</si>
  <si>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ТОВ МДМ</t>
  </si>
  <si>
    <t>дозатор ліктьовий</t>
  </si>
  <si>
    <t>пляшкотримач (БП)</t>
  </si>
  <si>
    <t>насадка на бутилку</t>
  </si>
  <si>
    <t>ВСЬОГО по закладу</t>
  </si>
  <si>
    <t>Керівник установи</t>
  </si>
  <si>
    <t xml:space="preserve">А.В.Семтволос </t>
  </si>
  <si>
    <t>(підпис)           (ініціали і прізвище) </t>
  </si>
  <si>
    <t>Головний бухгалтер</t>
  </si>
  <si>
    <t>Н.М.Мирошниченко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</si>
  <si>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І квартал 2018 року </t>
  </si>
  <si>
    <t>Гуйван С.О.</t>
  </si>
  <si>
    <t>Каменська І.В.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</si>
  <si>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Фізіотерапевтична поліклінка Шевченківського району м. Києва за I квартал 2018 року </t>
  </si>
  <si>
    <t>Розробка проекту тарифів на медичні послуги</t>
  </si>
  <si>
    <t>Передплата спеціалізованих медичних видань</t>
  </si>
  <si>
    <t>Грубник Б.П.</t>
  </si>
  <si>
    <t>Стельмашенко Л.І.</t>
  </si>
  <si>
    <t>Заступник з економічних питань</t>
  </si>
  <si>
    <t>Брильов Г.О.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</si>
  <si>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ДЗ СМСЧ № 10 МОЗ України за 1 квартал 2018 _року </t>
  </si>
  <si>
    <t>Прат НВК "Курс"</t>
  </si>
  <si>
    <t>Фізичні особи</t>
  </si>
  <si>
    <t xml:space="preserve">Іващенко В В </t>
  </si>
  <si>
    <t>основні засоби</t>
  </si>
  <si>
    <t>Куляс Н.О.</t>
  </si>
  <si>
    <t>Таргонська І.М.</t>
  </si>
  <si>
    <t xml:space="preserve">             від20.03.2018 № 061-3416/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</si>
  <si>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ДЗ "СМСЧ № 11 МОЗ України" за  І квартал 2018 року </t>
  </si>
  <si>
    <t>А.Ю.Кнерцер</t>
  </si>
  <si>
    <t>Н.О.Мартинець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</si>
  <si>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 "Консультативно-діагностичний центр"_Голосіївського району м.Києва__за__І__квартал_2018_року </t>
  </si>
  <si>
    <t xml:space="preserve">Фізичні особи </t>
  </si>
  <si>
    <t>інформ.-консультативні послуги</t>
  </si>
  <si>
    <t xml:space="preserve">Директор </t>
  </si>
  <si>
    <t xml:space="preserve">Омельчук В.В. </t>
  </si>
  <si>
    <t>Начальник фінансово економічного відділу -головний бухгалтер</t>
  </si>
  <si>
    <t xml:space="preserve">Юрченко М.М.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</si>
  <si>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 квартал 2018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</si>
  <si>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</si>
  <si>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</si>
  <si>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</si>
  <si>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</si>
  <si>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t>бензин, госп.товари</t>
  </si>
  <si>
    <t>вивіз сміття, послуги звязку, послуги прання, послуги з утилізації, дезпослуги, послуги з доступу до мережі інтернет, послуги із заправки картриджів</t>
  </si>
  <si>
    <t>ФОП Шило Л.Л.</t>
  </si>
  <si>
    <t>медикаменти</t>
  </si>
  <si>
    <t>Муніципальна лікарняна каса</t>
  </si>
  <si>
    <t>Ростунов В.К</t>
  </si>
  <si>
    <t>Білоус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</si>
  <si>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 квартал 2018 року </t>
  </si>
  <si>
    <t>Фізисчна особа</t>
  </si>
  <si>
    <t>господарські товари</t>
  </si>
  <si>
    <t>будівельні матеріали</t>
  </si>
  <si>
    <t>медичні вироби</t>
  </si>
  <si>
    <t xml:space="preserve">касове обслуговування </t>
  </si>
  <si>
    <t>ремонт автомобіля</t>
  </si>
  <si>
    <t>екологічне дослідження повітря рентгенологічного кабінету</t>
  </si>
  <si>
    <t>стерилізатор повітряний</t>
  </si>
  <si>
    <t>В. о. директора</t>
  </si>
  <si>
    <t>Л. В. Ярмоленко</t>
  </si>
  <si>
    <t>Л. Ю. Бахур</t>
  </si>
  <si>
    <t>Додаток</t>
  </si>
  <si>
    <t>до наказу Міністерства 
охорони  здоров'я України</t>
  </si>
  <si>
    <t>25.07.2017        №  848</t>
  </si>
  <si>
    <t>ІНФОРМАЦІЯ</t>
  </si>
  <si>
    <t>про  надходження і використання благодійних пожертв від фізичних та юридичних осіб</t>
  </si>
  <si>
    <t>по   комунальному  некомерційному підприємству " Консультативно-діагностичний центр дитячий Дарницького району м. Києва</t>
  </si>
  <si>
    <t>за  І   квартал    2018  року</t>
  </si>
  <si>
    <t>Період</t>
  </si>
  <si>
    <t>Найменування юридичної особи ( 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</si>
  <si>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</si>
  <si>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</si>
  <si>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</si>
  <si>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</si>
  <si>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</si>
  <si>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
( товари і послуги), 
тис. грн.</t>
  </si>
  <si>
    <t>Напрямки використання у грошовій формі 
( стаття витрат )</t>
  </si>
  <si>
    <t>Сума, 
тис. грн.</t>
  </si>
  <si>
    <t xml:space="preserve"> І квартал</t>
  </si>
  <si>
    <t>Стандартні еритроцити для визначення групи крові</t>
  </si>
  <si>
    <t>Супровід програми " Облік медичних кадрів України" у 2018 році</t>
  </si>
  <si>
    <t>ТОВ " Провіденс Медіка"</t>
  </si>
  <si>
    <t>Аналітична система Finecaire для проведення кількісних експрес-тестів методом ФІА</t>
  </si>
  <si>
    <t>Аналітична система Finecaire для проведення кількісних експрес-тестів методом ФІА
( Апарат введений в експлуатацію, працює в лабораторії )</t>
  </si>
  <si>
    <t>Національна дитяча спеціалізована лікарня " ОХМАТДИТ"</t>
  </si>
  <si>
    <t>Тест-системи на ВІЛ</t>
  </si>
  <si>
    <t>Тест-системи на ВІЛ 
( використані згідно 
звітів МВО )</t>
  </si>
  <si>
    <t>Дитяча клінічна лікарня № 6 Шевченківського району м. Києва</t>
  </si>
  <si>
    <t>Системи для контролю рівня глюкози у крові АККУ ЧЕК</t>
  </si>
  <si>
    <t>Системи для контролю рівня глюкози у крові АККУ ЧЕК 
( Видані  згідно списків )</t>
  </si>
  <si>
    <t>Всього за І квартал</t>
  </si>
  <si>
    <t>Бакалінська  С.М.</t>
  </si>
  <si>
    <t>Єрмолаєва Н.Р.</t>
  </si>
  <si>
    <t>про надходження і використання благодійних пожертв від фізичних та юридичних осіб</t>
  </si>
  <si>
    <t>комунального некомерційного підприємства  "Консультативно-діагностичний центр" Деснянського району м.Києва (код ЄДРПОУ 26188308)</t>
  </si>
  <si>
    <t>за І квартал 2018 року</t>
  </si>
  <si>
    <t>№ п/п</t>
  </si>
  <si>
    <r>
      <t>Благодійні пожертви, що були отримані закладом охорони здоров</t>
    </r>
    <r>
      <rPr>
        <b/>
        <sz val="11"/>
        <color indexed="8"/>
        <rFont val="Calibri"/>
        <family val="2"/>
        <charset val="204"/>
      </rPr>
      <t>'я від фізичних та юридичних осіб</t>
    </r>
  </si>
  <si>
    <r>
      <t>Використання закладом охорони здоров</t>
    </r>
    <r>
      <rPr>
        <b/>
        <sz val="11"/>
        <color indexed="8"/>
        <rFont val="Calibri"/>
        <family val="2"/>
        <charset val="204"/>
      </rPr>
      <t>'я благодійних пожертв, отриманих у грошовій  (товари і послуги) формі</t>
    </r>
  </si>
  <si>
    <t>В натуральній формі (товари і послуги) тис. грн.</t>
  </si>
  <si>
    <r>
      <t>Перелік товарів і послуг в натуральній формі (канцтовари, господарські товари, будівельні товари,медикаменти та перев</t>
    </r>
    <r>
      <rPr>
        <b/>
        <sz val="11"/>
        <color indexed="8"/>
        <rFont val="Calibri"/>
        <family val="2"/>
        <charset val="204"/>
      </rPr>
      <t>'язвальні матеріали, продукти харчування, м'який інвентар,основні засоби та інші)</t>
    </r>
  </si>
  <si>
    <t>Сума, тис. грн.</t>
  </si>
  <si>
    <t>Виробничо-комерційна фірма "Експостач" (код ЄДРПОУ 32466363)</t>
  </si>
  <si>
    <t>Пристрій для фотохімічної обробки рентгенівської плівки "ОНІКО" із сушкою УФОРП-С</t>
  </si>
  <si>
    <t>ПП "АТМ"                                         (код ЄДРПОУ 24808641)</t>
  </si>
  <si>
    <t>Батарея к ИБИ Еnot 12B 7 Ач (NP.012)</t>
  </si>
  <si>
    <r>
      <t>Зовнішній жорсткий диск 2,5</t>
    </r>
    <r>
      <rPr>
        <sz val="11"/>
        <color indexed="8"/>
        <rFont val="Calibri"/>
        <family val="2"/>
        <charset val="204"/>
      </rPr>
      <t>'' 1 ТВ Seagate (STSHX-M101TCBM)</t>
    </r>
  </si>
  <si>
    <r>
      <t>Благодійна організація "Благодійний фонд "Право на здоров</t>
    </r>
    <r>
      <rPr>
        <sz val="11"/>
        <color indexed="8"/>
        <rFont val="Calibri"/>
        <family val="2"/>
        <charset val="204"/>
      </rPr>
      <t>'я" (код ЄДРПОУ 39103252)</t>
    </r>
  </si>
  <si>
    <t>Атроскопічний інструмент WOLF</t>
  </si>
  <si>
    <t>Атроскопічний інструмент Linvatek</t>
  </si>
  <si>
    <t>ТОВ "НЕО-ЛАБ"                             (код ЄДРПОУ 35017275)</t>
  </si>
  <si>
    <t>Наша перлина ЖБК ОК       (код ЄДРПОУ 41128836)</t>
  </si>
  <si>
    <t>Дієздатні фізичні особи</t>
  </si>
  <si>
    <t>Всього по закладу</t>
  </si>
  <si>
    <t>Директор</t>
  </si>
  <si>
    <t>_______________</t>
  </si>
  <si>
    <t>Лимар Ю.В.</t>
  </si>
  <si>
    <t>Бобко Т.М.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</si>
  <si>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       КНП "КДЦ Дніпровського району м.Києва"     за І квартал 2018 року </t>
  </si>
  <si>
    <t>комплектуючі до оргтехніки</t>
  </si>
  <si>
    <t>канцтовари</t>
  </si>
  <si>
    <t>ремонт рентгенобладнання</t>
  </si>
  <si>
    <t>послуги в сфері інформатизації,консультативно- інформатизаційні послуги</t>
  </si>
  <si>
    <t>інтернет,обслуговування веб сайта</t>
  </si>
  <si>
    <t>оренда автомобіля</t>
  </si>
  <si>
    <t>технагляд по капремонту</t>
  </si>
  <si>
    <t>Седченко І.В.</t>
  </si>
  <si>
    <t>Новіченко Л.В.</t>
  </si>
  <si>
    <t>Виконавець:</t>
  </si>
  <si>
    <t>Колесник Т.В.</t>
  </si>
  <si>
    <t>тел.;517-70-18</t>
  </si>
  <si>
    <t>Інформація про надходження і використання благодійних пожертв від фізичних та юридичних осіб</t>
  </si>
  <si>
    <t xml:space="preserve">            КНП "Косультативно-діагностичний центр дитячий Дніпровського р-ну м. Києва за "І " квартал 2018 року</t>
  </si>
  <si>
    <t>п/п №</t>
  </si>
  <si>
    <t>Найменування юридичної особи (або позначення фізічної особи)</t>
  </si>
  <si>
    <t>Благодійні пожертви, що були отримані закладом охопони здоровя від фізичних та юридичних осіб</t>
  </si>
  <si>
    <t>Всього отримано благодійних пожертв, тис грн.</t>
  </si>
  <si>
    <t>Використання закладом охорони здоровя благодійних пожертв, отриманих у грошовій та натуральній (товари і послуги) формі</t>
  </si>
  <si>
    <t>Залишок не використаних грошових коштів, товарів та послуг на кінець звітного періоду, тис грн</t>
  </si>
  <si>
    <t>В грошовій форми, тис грн</t>
  </si>
  <si>
    <t>В натуральній формі (товари і послуги,тис грн)</t>
  </si>
  <si>
    <t>Перелік товарів і послуг в натуральій формі</t>
  </si>
  <si>
    <t>Напрямики використання у грошовій формі (стаття витрат)</t>
  </si>
  <si>
    <t>сума, тис грн</t>
  </si>
  <si>
    <t>Перелік використаних товарів та послуг у натуральній формі</t>
  </si>
  <si>
    <t>Фізічна особа</t>
  </si>
  <si>
    <t>вироби для басейну</t>
  </si>
  <si>
    <t>поліграфічна продукція</t>
  </si>
  <si>
    <t>господарчі товари</t>
  </si>
  <si>
    <t>пожежне обладн</t>
  </si>
  <si>
    <t>передплата періодичних видань</t>
  </si>
  <si>
    <t>електротовари</t>
  </si>
  <si>
    <t>динспенсери</t>
  </si>
  <si>
    <t>двері</t>
  </si>
  <si>
    <t>меблі</t>
  </si>
  <si>
    <t>лікарські засоби</t>
  </si>
  <si>
    <t>деззасоби</t>
  </si>
  <si>
    <t>охорона</t>
  </si>
  <si>
    <t>технічне обслуговування бесейну</t>
  </si>
  <si>
    <t>поточний ремонт медчного обладнання</t>
  </si>
  <si>
    <t>комісія банку</t>
  </si>
  <si>
    <t>вивіз великогабаритнх відходів</t>
  </si>
  <si>
    <t>медпослуги</t>
  </si>
  <si>
    <t>навчання</t>
  </si>
  <si>
    <t>влаштування вузлів холодна  води</t>
  </si>
  <si>
    <t>влаштування вузлів  гаряча  води</t>
  </si>
  <si>
    <t>Всього</t>
  </si>
  <si>
    <t xml:space="preserve">С.М.Скрипка </t>
  </si>
  <si>
    <t xml:space="preserve">Л.В.Адаменко 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</si>
  <si>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Комунальне некомерційне підприємство "Консультативно-діагностичний центр" Печерського району м. Києва </t>
    </r>
    <r>
      <rPr>
        <b/>
        <sz val="14"/>
        <color indexed="8"/>
        <rFont val="Symbol"/>
        <family val="1"/>
        <charset val="2"/>
      </rPr>
      <t>I</t>
    </r>
    <r>
      <rPr>
        <b/>
        <sz val="10.5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 xml:space="preserve">квартал 2018 року 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</si>
  <si>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</si>
  <si>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випробування рентгенівських апаратів зметою контролю їх вихідних параметрів та технічного стану</t>
  </si>
  <si>
    <t>послуги з програмного забезпечення (супроводження системи бухгалтерського обліку)</t>
  </si>
  <si>
    <t>супроводження програмного забезпечення АРМ "Зарплата"</t>
  </si>
  <si>
    <t>аудиторська перевірка повного пакету річної фінансової звітності</t>
  </si>
  <si>
    <t>діагностика медичної апаратури</t>
  </si>
  <si>
    <t>супроводження програмного забезпечення кадри та медична статистика</t>
  </si>
  <si>
    <t>Л.В. Кравчук</t>
  </si>
  <si>
    <t>В.Д. Штакун</t>
  </si>
  <si>
    <t xml:space="preserve">               Додаток до листа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</si>
  <si>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</si>
  <si>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Комунальне некомерційне підприємство "Консультативно-діагностичний центр " Подільського р-ну м. Києва                                                                                      за   І квартал  2018  року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</si>
  <si>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</si>
  <si>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медичні бланки</t>
  </si>
  <si>
    <t>періодичні видання</t>
  </si>
  <si>
    <t>медикаменти ти та інші товари мед.призначення</t>
  </si>
  <si>
    <t>послуги банку</t>
  </si>
  <si>
    <t>І. М. Королик</t>
  </si>
  <si>
    <t>В. В. Бухарцева</t>
  </si>
  <si>
    <t>433-14-24</t>
  </si>
  <si>
    <t xml:space="preserve">             від 20.03.2018 р.  2018 № 061-3416/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</si>
  <si>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по КНП "Консультативно -діагностичний центр" Святошинського району м.Києва               за І квартал 2018 року                                                                                                      _____________________________________________________за____квартал_____року </t>
  </si>
  <si>
    <t>1.</t>
  </si>
  <si>
    <t>м'який інвентар</t>
  </si>
  <si>
    <t xml:space="preserve">матеріали медичні </t>
  </si>
  <si>
    <t>реактиви лабораторні</t>
  </si>
  <si>
    <t xml:space="preserve">охорона приміщення </t>
  </si>
  <si>
    <t>програмне забезпечення</t>
  </si>
  <si>
    <t>аварійний та поточний ремонт приміщень</t>
  </si>
  <si>
    <t>інформаційно-консультативні послуги</t>
  </si>
  <si>
    <t>технічне обслуговування приладів обліку тепла</t>
  </si>
  <si>
    <t>технічне обслуговування комп'ютерної техніки та касових апаратів</t>
  </si>
  <si>
    <t>технічне обслуговування системи ГВП, ХВП та каналізації</t>
  </si>
  <si>
    <t>Б.Л.Подлужний</t>
  </si>
  <si>
    <t>В.Ф.Горська</t>
  </si>
  <si>
    <t>Додаток до листа</t>
  </si>
  <si>
    <r>
      <t xml:space="preserve">від  </t>
    </r>
    <r>
      <rPr>
        <u/>
        <sz val="11"/>
        <rFont val="Times New Roman"/>
        <family val="1"/>
        <charset val="204"/>
      </rPr>
      <t>20.03.2018</t>
    </r>
    <r>
      <rPr>
        <sz val="11"/>
        <rFont val="Times New Roman"/>
        <family val="1"/>
        <charset val="204"/>
      </rPr>
      <t xml:space="preserve">   №   </t>
    </r>
    <r>
      <rPr>
        <u/>
        <sz val="11"/>
        <rFont val="Times New Roman"/>
        <family val="1"/>
        <charset val="204"/>
      </rPr>
      <t>061-3416</t>
    </r>
  </si>
  <si>
    <t xml:space="preserve">ІНФОРМАЦІЯ  </t>
  </si>
  <si>
    <t xml:space="preserve">надходження і використання благодійних пожертв від фізичних та юридичних осіб     </t>
  </si>
  <si>
    <t>Комунальне некомерційне підприємство "Консультативно-діагностичний центр" Солом'янського району м. Києва</t>
  </si>
  <si>
    <r>
      <t>за</t>
    </r>
    <r>
      <rPr>
        <u/>
        <sz val="14"/>
        <color indexed="8"/>
        <rFont val="Times New Roman"/>
        <family val="1"/>
        <charset val="204"/>
      </rPr>
      <t xml:space="preserve">  I 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2018 </t>
    </r>
    <r>
      <rPr>
        <sz val="14"/>
        <color indexed="8"/>
        <rFont val="Times New Roman"/>
        <family val="1"/>
        <charset val="204"/>
      </rPr>
      <t xml:space="preserve"> року </t>
    </r>
  </si>
  <si>
    <t>Київський міський клінічний ендокринологічний центр (централізоване посточання)</t>
  </si>
  <si>
    <t xml:space="preserve">медикаменти </t>
  </si>
  <si>
    <t>Київська міська клінічна лікарня  №5 (централізоване посточання)</t>
  </si>
  <si>
    <t>Електротовари</t>
  </si>
  <si>
    <t>Зацеркляна В.</t>
  </si>
  <si>
    <t xml:space="preserve">(підпис)    </t>
  </si>
  <si>
    <t>       (ініціали і прізвище) </t>
  </si>
  <si>
    <t>Кукшина Т.</t>
  </si>
  <si>
    <t xml:space="preserve">(підпис)   </t>
  </si>
  <si>
    <t xml:space="preserve">        (ініціали і прізвище) </t>
  </si>
  <si>
    <t>Бондаренко  457 97 17</t>
  </si>
  <si>
    <t xml:space="preserve">Захарченко Л.П. </t>
  </si>
  <si>
    <t xml:space="preserve">Додаток до наказу Міністерства охорони здоров`я України </t>
  </si>
  <si>
    <t>від 25.07.2017 № 848</t>
  </si>
  <si>
    <t xml:space="preserve">                                                                              ІНФОРМАЦІЯ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 за  I квартал  2018 року </t>
  </si>
  <si>
    <t>25.07.2017 №848</t>
  </si>
  <si>
    <t xml:space="preserve">                                                                                                                                         </t>
  </si>
  <si>
    <t xml:space="preserve">   найменування закладу охорони здоров′я</t>
  </si>
  <si>
    <r>
      <rPr>
        <sz val="10"/>
        <color indexed="8"/>
        <rFont val="Times New Roman"/>
        <family val="1"/>
        <charset val="204"/>
      </rPr>
      <t xml:space="preserve">Залишок невикористаних грошових коштів, товарів та послуг на кінець звітного періоду,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</si>
  <si>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</si>
  <si>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rPr>
        <sz val="10"/>
        <color indexed="8"/>
        <rFont val="Times New Roman"/>
        <family val="1"/>
        <charset val="204"/>
      </rPr>
      <t xml:space="preserve">В  натуральній формі (товари і послуги), </t>
    </r>
    <r>
      <rPr>
        <b/>
        <sz val="10"/>
        <color indexed="8"/>
        <rFont val="Times New Roman"/>
        <family val="1"/>
        <charset val="204"/>
      </rPr>
      <t>тис. грн</t>
    </r>
  </si>
  <si>
    <r>
      <rPr>
        <sz val="10"/>
        <color indexed="8"/>
        <rFont val="Times New Roman"/>
        <family val="1"/>
        <charset val="204"/>
      </rPr>
      <t xml:space="preserve">Сума,  </t>
    </r>
    <r>
      <rPr>
        <b/>
        <sz val="10"/>
        <color indexed="8"/>
        <rFont val="Times New Roman"/>
        <family val="1"/>
        <charset val="204"/>
      </rPr>
      <t>тис. грн</t>
    </r>
  </si>
  <si>
    <t>ФОП Шульга В.</t>
  </si>
  <si>
    <t>основні засоби та інші</t>
  </si>
  <si>
    <t>медикаменти та вироби медичного призначення</t>
  </si>
  <si>
    <t>Берікашвілі Н.В.</t>
  </si>
  <si>
    <t>Вержак Т.Т.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</si>
  <si>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_Київський міський психоневрологічний диспансер №2 за І квартал 2018 року </t>
  </si>
  <si>
    <t>ТОВ "Фармліга Україна"</t>
  </si>
  <si>
    <t>Карлюк О.Т.</t>
  </si>
  <si>
    <t>Януш С.О.</t>
  </si>
  <si>
    <t>вик. Семеновець Тетяна Володимирівна</t>
  </si>
  <si>
    <t>тел 286-68-77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</si>
  <si>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Київському міському психоневрологічному диспансеру № 5 за 1 квартал 2018 року </t>
  </si>
  <si>
    <t>ТОВ "ФАРМЛІГА УКРАЇНА"</t>
  </si>
  <si>
    <t>Н. Волжева</t>
  </si>
  <si>
    <t>Н. Федорчук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</si>
  <si>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Шкірно-венерологічного диспансеру №1 Дніпровського роайну м. Києва за 1 квартал 2018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</si>
  <si>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№1 Дніпровського р-ну</t>
    </r>
  </si>
  <si>
    <t>Благодійний фонд "Фундація Антиснід-Україна"</t>
  </si>
  <si>
    <t>Головний лікар</t>
  </si>
  <si>
    <t>В.Є.Симоненко</t>
  </si>
  <si>
    <t>Г.А.Глущенко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</si>
  <si>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Шкірно-венерологічного диспансеру №2 Деснянського роайну м. Києва за 1 квартал 2018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</si>
  <si>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№2 Деснянського р-ну</t>
    </r>
  </si>
  <si>
    <t>Примук С.І.</t>
  </si>
  <si>
    <t>Шкоруп Є.Б.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</si>
  <si>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шкірно-венерологічний диспансер №3  за_І_квартал  2018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</si>
  <si>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ШВД№3 Святошинського р-ну</t>
    </r>
  </si>
  <si>
    <t>О.О. Кашеварова</t>
  </si>
  <si>
    <t>А.І. Василенко</t>
  </si>
  <si>
    <t xml:space="preserve">             від 20.03.2018 № 061-3416/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</si>
  <si>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Шкірно-венерологічний диспансер Солом'янського району м. Києва за І квартал 2018року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</si>
  <si>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ШВД Солом"янського р-ну</t>
    </r>
  </si>
  <si>
    <t>навчання співробітника</t>
  </si>
  <si>
    <t>Каховський В. Ф.</t>
  </si>
  <si>
    <t>Яцько О. К.</t>
  </si>
  <si>
    <t>тел.виконавця 249-56-25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</si>
  <si>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Шкірно-венерологічного диспансеру №5 Подільського району м. Києва за 1 квартал 2018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</si>
  <si>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      ШВД № 5 Подільського р-ну</t>
    </r>
  </si>
  <si>
    <t>ТОВ "СВІФТ ГАРАНТ"</t>
  </si>
  <si>
    <t>Т.в.о.головного лікаря</t>
  </si>
  <si>
    <t>Л.Л.Іванченко</t>
  </si>
  <si>
    <t>Ю.О. Приходько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</si>
</sst>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_р_."/>
    <numFmt numFmtId="167" formatCode="#,##0.00\ [$€-407];[Red]\-#,##0.00\ [$€-407]"/>
  </numFmts>
  <fonts count="4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Symbol"/>
      <family val="1"/>
      <charset val="2"/>
    </font>
    <font>
      <b/>
      <sz val="10.5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6"/>
      <name val="Arial"/>
      <family val="2"/>
      <charset val="204"/>
    </font>
    <font>
      <b/>
      <i/>
      <u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4" fillId="0" borderId="0" applyNumberFormat="0" applyFill="0" applyBorder="0" applyAlignment="0" applyProtection="0"/>
    <xf numFmtId="167" fontId="44" fillId="0" borderId="0" applyFill="0" applyBorder="0" applyAlignment="0" applyProtection="0"/>
    <xf numFmtId="0" fontId="3" fillId="0" borderId="0"/>
  </cellStyleXfs>
  <cellXfs count="238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wrapText="1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6" applyFont="1" applyBorder="1" applyAlignment="1">
      <alignment horizontal="center"/>
    </xf>
    <xf numFmtId="0" fontId="20" fillId="0" borderId="1" xfId="6" applyFont="1" applyBorder="1" applyAlignment="1">
      <alignment horizontal="center"/>
    </xf>
    <xf numFmtId="0" fontId="0" fillId="0" borderId="1" xfId="0" applyBorder="1" applyAlignment="1"/>
    <xf numFmtId="0" fontId="21" fillId="0" borderId="0" xfId="6" applyFont="1" applyAlignment="1">
      <alignment horizontal="centerContinuous" vertical="top"/>
    </xf>
    <xf numFmtId="0" fontId="21" fillId="0" borderId="0" xfId="6" applyFont="1" applyBorder="1" applyAlignment="1">
      <alignment horizontal="centerContinuous" vertical="top"/>
    </xf>
    <xf numFmtId="0" fontId="7" fillId="0" borderId="1" xfId="0" applyFont="1" applyBorder="1" applyAlignment="1">
      <alignment vertical="top"/>
    </xf>
    <xf numFmtId="0" fontId="14" fillId="0" borderId="2" xfId="0" applyFont="1" applyBorder="1" applyAlignment="1">
      <alignment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5" fillId="3" borderId="2" xfId="0" applyFont="1" applyFill="1" applyBorder="1" applyAlignment="1">
      <alignment vertical="center"/>
    </xf>
    <xf numFmtId="4" fontId="17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25" fillId="0" borderId="1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22" fillId="0" borderId="1" xfId="0" applyFont="1" applyBorder="1" applyAlignment="1"/>
    <xf numFmtId="0" fontId="26" fillId="0" borderId="0" xfId="6" applyFont="1" applyAlignment="1">
      <alignment horizontal="centerContinuous" vertical="top"/>
    </xf>
    <xf numFmtId="0" fontId="26" fillId="0" borderId="0" xfId="6" applyFont="1" applyBorder="1" applyAlignment="1">
      <alignment horizontal="centerContinuous" vertical="top"/>
    </xf>
    <xf numFmtId="0" fontId="27" fillId="0" borderId="0" xfId="0" applyFont="1"/>
    <xf numFmtId="0" fontId="27" fillId="0" borderId="0" xfId="0" applyFont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0" fillId="0" borderId="0" xfId="0" applyBorder="1"/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wrapText="1"/>
    </xf>
    <xf numFmtId="0" fontId="3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4" fontId="0" fillId="0" borderId="2" xfId="0" applyNumberFormat="1" applyBorder="1"/>
    <xf numFmtId="164" fontId="0" fillId="0" borderId="2" xfId="0" applyNumberFormat="1" applyBorder="1"/>
    <xf numFmtId="165" fontId="32" fillId="0" borderId="2" xfId="0" applyNumberFormat="1" applyFont="1" applyBorder="1"/>
    <xf numFmtId="0" fontId="0" fillId="0" borderId="2" xfId="0" applyBorder="1"/>
    <xf numFmtId="165" fontId="0" fillId="0" borderId="2" xfId="0" applyNumberFormat="1" applyBorder="1"/>
    <xf numFmtId="0" fontId="32" fillId="0" borderId="2" xfId="0" applyFont="1" applyBorder="1" applyAlignment="1">
      <alignment vertical="center"/>
    </xf>
    <xf numFmtId="0" fontId="32" fillId="0" borderId="2" xfId="0" applyFont="1" applyFill="1" applyBorder="1" applyAlignment="1">
      <alignment vertical="center"/>
    </xf>
    <xf numFmtId="0" fontId="0" fillId="0" borderId="2" xfId="0" applyFill="1" applyBorder="1"/>
    <xf numFmtId="165" fontId="0" fillId="0" borderId="2" xfId="0" applyNumberFormat="1" applyFill="1" applyBorder="1"/>
    <xf numFmtId="164" fontId="0" fillId="0" borderId="2" xfId="0" applyNumberFormat="1" applyFill="1" applyBorder="1"/>
    <xf numFmtId="165" fontId="32" fillId="0" borderId="2" xfId="0" applyNumberFormat="1" applyFont="1" applyFill="1" applyBorder="1"/>
    <xf numFmtId="0" fontId="0" fillId="0" borderId="0" xfId="0" applyFill="1"/>
    <xf numFmtId="0" fontId="32" fillId="0" borderId="2" xfId="0" applyFont="1" applyBorder="1"/>
    <xf numFmtId="164" fontId="32" fillId="0" borderId="2" xfId="0" applyNumberFormat="1" applyFont="1" applyBorder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3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/>
    </xf>
    <xf numFmtId="166" fontId="8" fillId="0" borderId="2" xfId="0" applyNumberFormat="1" applyFont="1" applyBorder="1" applyAlignment="1"/>
    <xf numFmtId="4" fontId="14" fillId="0" borderId="2" xfId="0" applyNumberFormat="1" applyFont="1" applyBorder="1" applyAlignment="1">
      <alignment wrapText="1"/>
    </xf>
    <xf numFmtId="2" fontId="3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5" fillId="0" borderId="0" xfId="0" applyFont="1"/>
    <xf numFmtId="2" fontId="2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17" fillId="0" borderId="2" xfId="0" applyFont="1" applyBorder="1"/>
    <xf numFmtId="0" fontId="32" fillId="0" borderId="2" xfId="0" applyFont="1" applyBorder="1" applyAlignment="1">
      <alignment horizontal="center"/>
    </xf>
    <xf numFmtId="0" fontId="0" fillId="4" borderId="2" xfId="0" applyFill="1" applyBorder="1"/>
    <xf numFmtId="0" fontId="16" fillId="0" borderId="2" xfId="0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32" fillId="0" borderId="0" xfId="0" applyFont="1"/>
    <xf numFmtId="4" fontId="20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wrapText="1"/>
    </xf>
    <xf numFmtId="0" fontId="14" fillId="3" borderId="2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10" fillId="0" borderId="1" xfId="0" applyFont="1" applyBorder="1" applyAlignment="1"/>
    <xf numFmtId="0" fontId="18" fillId="0" borderId="0" xfId="0" applyFont="1" applyAlignment="1"/>
    <xf numFmtId="0" fontId="33" fillId="0" borderId="0" xfId="0" applyFont="1" applyAlignment="1"/>
    <xf numFmtId="0" fontId="41" fillId="0" borderId="0" xfId="0" applyFont="1" applyAlignment="1">
      <alignment horizontal="center"/>
    </xf>
    <xf numFmtId="0" fontId="21" fillId="0" borderId="9" xfId="6" applyFont="1" applyBorder="1" applyAlignment="1">
      <alignment horizontal="center"/>
    </xf>
    <xf numFmtId="0" fontId="42" fillId="0" borderId="0" xfId="0" applyFont="1"/>
    <xf numFmtId="0" fontId="33" fillId="0" borderId="0" xfId="0" applyFont="1"/>
    <xf numFmtId="0" fontId="19" fillId="0" borderId="0" xfId="7"/>
    <xf numFmtId="0" fontId="6" fillId="0" borderId="0" xfId="7" applyFont="1" applyFill="1" applyBorder="1" applyAlignment="1"/>
    <xf numFmtId="0" fontId="6" fillId="0" borderId="0" xfId="7" applyFont="1" applyAlignment="1">
      <alignment vertical="top"/>
    </xf>
    <xf numFmtId="0" fontId="7" fillId="0" borderId="0" xfId="7" applyFont="1"/>
    <xf numFmtId="0" fontId="8" fillId="0" borderId="0" xfId="7" applyFont="1" applyAlignment="1">
      <alignment vertical="top"/>
    </xf>
    <xf numFmtId="0" fontId="7" fillId="0" borderId="0" xfId="7" applyFont="1" applyAlignment="1">
      <alignment horizontal="center" vertical="center"/>
    </xf>
    <xf numFmtId="0" fontId="9" fillId="0" borderId="0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left" vertical="top"/>
    </xf>
    <xf numFmtId="0" fontId="7" fillId="0" borderId="10" xfId="7" applyFont="1" applyBorder="1" applyAlignment="1">
      <alignment horizontal="center" vertical="center"/>
    </xf>
    <xf numFmtId="0" fontId="7" fillId="0" borderId="0" xfId="7" applyFont="1" applyBorder="1" applyAlignment="1">
      <alignment horizontal="left" vertical="top"/>
    </xf>
    <xf numFmtId="0" fontId="12" fillId="0" borderId="11" xfId="7" applyFont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 wrapText="1"/>
    </xf>
    <xf numFmtId="0" fontId="12" fillId="0" borderId="11" xfId="7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/>
    </xf>
    <xf numFmtId="4" fontId="14" fillId="0" borderId="11" xfId="7" applyNumberFormat="1" applyFont="1" applyBorder="1" applyAlignment="1">
      <alignment horizontal="center" vertical="center"/>
    </xf>
    <xf numFmtId="2" fontId="15" fillId="5" borderId="11" xfId="7" applyNumberFormat="1" applyFont="1" applyFill="1" applyBorder="1" applyAlignment="1">
      <alignment horizontal="center" vertical="center"/>
    </xf>
    <xf numFmtId="4" fontId="15" fillId="0" borderId="11" xfId="7" applyNumberFormat="1" applyFont="1" applyBorder="1" applyAlignment="1">
      <alignment horizontal="center" vertical="center"/>
    </xf>
    <xf numFmtId="0" fontId="14" fillId="0" borderId="11" xfId="7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/>
    </xf>
    <xf numFmtId="4" fontId="14" fillId="0" borderId="11" xfId="7" applyNumberFormat="1" applyFont="1" applyBorder="1" applyAlignment="1">
      <alignment horizontal="center" vertical="center"/>
    </xf>
    <xf numFmtId="2" fontId="15" fillId="5" borderId="11" xfId="7" applyNumberFormat="1" applyFont="1" applyFill="1" applyBorder="1" applyAlignment="1">
      <alignment horizontal="center" vertical="center"/>
    </xf>
    <xf numFmtId="0" fontId="14" fillId="0" borderId="11" xfId="7" applyFont="1" applyFill="1" applyBorder="1" applyAlignment="1">
      <alignment horizontal="center" vertical="center" wrapText="1"/>
    </xf>
    <xf numFmtId="4" fontId="15" fillId="0" borderId="11" xfId="7" applyNumberFormat="1" applyFont="1" applyBorder="1" applyAlignment="1">
      <alignment horizontal="center" vertical="center"/>
    </xf>
    <xf numFmtId="0" fontId="16" fillId="0" borderId="11" xfId="7" applyFont="1" applyBorder="1" applyAlignment="1">
      <alignment horizontal="center" vertical="center"/>
    </xf>
    <xf numFmtId="0" fontId="15" fillId="6" borderId="11" xfId="7" applyFont="1" applyFill="1" applyBorder="1" applyAlignment="1">
      <alignment horizontal="center" vertical="center"/>
    </xf>
    <xf numFmtId="4" fontId="17" fillId="6" borderId="11" xfId="7" applyNumberFormat="1" applyFont="1" applyFill="1" applyBorder="1" applyAlignment="1">
      <alignment horizontal="center" vertical="center"/>
    </xf>
    <xf numFmtId="0" fontId="16" fillId="6" borderId="11" xfId="7" applyFont="1" applyFill="1" applyBorder="1" applyAlignment="1">
      <alignment horizontal="center" vertical="center" wrapText="1"/>
    </xf>
    <xf numFmtId="2" fontId="15" fillId="6" borderId="11" xfId="7" applyNumberFormat="1" applyFont="1" applyFill="1" applyBorder="1" applyAlignment="1">
      <alignment horizontal="center" vertical="center"/>
    </xf>
    <xf numFmtId="0" fontId="16" fillId="6" borderId="11" xfId="7" applyFont="1" applyFill="1" applyBorder="1" applyAlignment="1">
      <alignment horizontal="center" vertical="center"/>
    </xf>
    <xf numFmtId="4" fontId="15" fillId="6" borderId="11" xfId="7" applyNumberFormat="1" applyFont="1" applyFill="1" applyBorder="1" applyAlignment="1">
      <alignment horizontal="center" vertical="center"/>
    </xf>
    <xf numFmtId="0" fontId="18" fillId="0" borderId="0" xfId="7" applyFont="1"/>
    <xf numFmtId="0" fontId="8" fillId="0" borderId="10" xfId="6" applyFont="1" applyBorder="1" applyAlignment="1">
      <alignment horizontal="center"/>
    </xf>
    <xf numFmtId="0" fontId="20" fillId="0" borderId="10" xfId="6" applyFont="1" applyBorder="1" applyAlignment="1">
      <alignment horizontal="center"/>
    </xf>
    <xf numFmtId="0" fontId="21" fillId="0" borderId="0" xfId="6" applyFont="1" applyBorder="1" applyAlignment="1">
      <alignment horizontal="center" vertical="top"/>
    </xf>
    <xf numFmtId="0" fontId="3" fillId="0" borderId="0" xfId="12"/>
    <xf numFmtId="0" fontId="6" fillId="0" borderId="0" xfId="12" applyFont="1" applyAlignment="1">
      <alignment vertical="top"/>
    </xf>
    <xf numFmtId="0" fontId="7" fillId="0" borderId="0" xfId="12" applyFont="1"/>
    <xf numFmtId="0" fontId="7" fillId="0" borderId="0" xfId="12" applyFont="1" applyAlignment="1">
      <alignment vertical="center" wrapText="1"/>
    </xf>
    <xf numFmtId="0" fontId="8" fillId="0" borderId="0" xfId="12" applyFont="1" applyAlignment="1">
      <alignment vertical="top"/>
    </xf>
    <xf numFmtId="0" fontId="9" fillId="0" borderId="0" xfId="12" applyFont="1" applyBorder="1" applyAlignment="1">
      <alignment horizontal="center" vertical="center" wrapText="1"/>
    </xf>
    <xf numFmtId="0" fontId="10" fillId="0" borderId="0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left" vertical="top"/>
    </xf>
    <xf numFmtId="0" fontId="12" fillId="0" borderId="2" xfId="12" applyFont="1" applyBorder="1" applyAlignment="1">
      <alignment horizontal="center" vertical="center" wrapText="1"/>
    </xf>
    <xf numFmtId="0" fontId="13" fillId="0" borderId="2" xfId="12" applyFont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top" wrapText="1"/>
    </xf>
    <xf numFmtId="0" fontId="12" fillId="0" borderId="2" xfId="12" applyFont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top" wrapText="1"/>
    </xf>
    <xf numFmtId="0" fontId="14" fillId="0" borderId="2" xfId="12" applyFont="1" applyBorder="1" applyAlignment="1">
      <alignment horizontal="center" vertical="center" wrapText="1"/>
    </xf>
    <xf numFmtId="0" fontId="14" fillId="0" borderId="2" xfId="12" applyFont="1" applyBorder="1"/>
    <xf numFmtId="4" fontId="14" fillId="0" borderId="2" xfId="12" applyNumberFormat="1" applyFont="1" applyBorder="1" applyAlignment="1">
      <alignment horizontal="center"/>
    </xf>
    <xf numFmtId="0" fontId="14" fillId="0" borderId="2" xfId="12" applyFont="1" applyBorder="1" applyAlignment="1">
      <alignment wrapText="1"/>
    </xf>
    <xf numFmtId="2" fontId="15" fillId="2" borderId="2" xfId="12" applyNumberFormat="1" applyFont="1" applyFill="1" applyBorder="1" applyAlignment="1">
      <alignment horizontal="center"/>
    </xf>
    <xf numFmtId="0" fontId="14" fillId="0" borderId="2" xfId="12" applyFont="1" applyFill="1" applyBorder="1" applyAlignment="1">
      <alignment wrapText="1"/>
    </xf>
    <xf numFmtId="4" fontId="15" fillId="0" borderId="2" xfId="12" applyNumberFormat="1" applyFont="1" applyBorder="1" applyAlignment="1">
      <alignment horizontal="center"/>
    </xf>
    <xf numFmtId="0" fontId="14" fillId="0" borderId="2" xfId="12" applyFont="1" applyBorder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6" fillId="0" borderId="2" xfId="12" applyFont="1" applyBorder="1"/>
    <xf numFmtId="4" fontId="16" fillId="0" borderId="2" xfId="12" applyNumberFormat="1" applyFont="1" applyBorder="1" applyAlignment="1">
      <alignment horizontal="center"/>
    </xf>
    <xf numFmtId="0" fontId="16" fillId="0" borderId="2" xfId="12" applyFont="1" applyBorder="1" applyAlignment="1">
      <alignment wrapText="1"/>
    </xf>
    <xf numFmtId="0" fontId="15" fillId="3" borderId="2" xfId="12" applyFont="1" applyFill="1" applyBorder="1"/>
    <xf numFmtId="4" fontId="17" fillId="3" borderId="2" xfId="12" applyNumberFormat="1" applyFont="1" applyFill="1" applyBorder="1" applyAlignment="1">
      <alignment horizontal="center"/>
    </xf>
    <xf numFmtId="0" fontId="16" fillId="3" borderId="2" xfId="12" applyFont="1" applyFill="1" applyBorder="1" applyAlignment="1">
      <alignment wrapText="1"/>
    </xf>
    <xf numFmtId="2" fontId="15" fillId="3" borderId="2" xfId="12" applyNumberFormat="1" applyFont="1" applyFill="1" applyBorder="1" applyAlignment="1">
      <alignment horizontal="center"/>
    </xf>
    <xf numFmtId="0" fontId="16" fillId="3" borderId="2" xfId="12" applyFont="1" applyFill="1" applyBorder="1"/>
    <xf numFmtId="4" fontId="15" fillId="3" borderId="2" xfId="12" applyNumberFormat="1" applyFont="1" applyFill="1" applyBorder="1" applyAlignment="1">
      <alignment horizontal="center"/>
    </xf>
    <xf numFmtId="0" fontId="18" fillId="0" borderId="0" xfId="12" applyFont="1"/>
    <xf numFmtId="0" fontId="3" fillId="0" borderId="1" xfId="12" applyBorder="1" applyAlignment="1"/>
    <xf numFmtId="0" fontId="5" fillId="0" borderId="0" xfId="0" applyFont="1"/>
  </cellXfs>
  <cellStyles count="13">
    <cellStyle name="Заголовок" xfId="8"/>
    <cellStyle name="Заголовок1" xfId="9"/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7"/>
    <cellStyle name="Обычный 4" xfId="12"/>
    <cellStyle name="Обычный_план використання " xfId="6"/>
    <cellStyle name="Результат" xfId="10"/>
    <cellStyle name="Результат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M6" sqref="M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20.34</v>
      </c>
      <c r="D7" s="15"/>
      <c r="E7" s="16"/>
      <c r="F7" s="17">
        <f>SUM(C7,D7)</f>
        <v>20.34</v>
      </c>
      <c r="G7" s="14"/>
      <c r="H7" s="15"/>
      <c r="I7" s="18"/>
      <c r="J7" s="15"/>
      <c r="K7" s="19"/>
    </row>
    <row r="8" spans="1:13" ht="15.75">
      <c r="A8" s="13">
        <v>2</v>
      </c>
      <c r="B8" s="14" t="s">
        <v>17</v>
      </c>
      <c r="C8" s="15"/>
      <c r="D8" s="15">
        <v>0.12</v>
      </c>
      <c r="E8" s="16" t="s">
        <v>18</v>
      </c>
      <c r="F8" s="17">
        <f t="shared" ref="F8:F50" si="0">SUM(C8,D8)</f>
        <v>0.12</v>
      </c>
      <c r="G8" s="14"/>
      <c r="H8" s="15"/>
      <c r="I8" s="16" t="s">
        <v>18</v>
      </c>
      <c r="J8" s="15">
        <v>0.12</v>
      </c>
      <c r="K8" s="19"/>
    </row>
    <row r="9" spans="1:13" ht="31.5">
      <c r="A9" s="13"/>
      <c r="B9" s="14"/>
      <c r="C9" s="15"/>
      <c r="D9" s="15">
        <v>0.84</v>
      </c>
      <c r="E9" s="16" t="s">
        <v>19</v>
      </c>
      <c r="F9" s="17">
        <f t="shared" si="0"/>
        <v>0.84</v>
      </c>
      <c r="G9" s="14"/>
      <c r="H9" s="15"/>
      <c r="I9" s="16" t="s">
        <v>19</v>
      </c>
      <c r="J9" s="15">
        <v>0.84</v>
      </c>
      <c r="K9" s="19"/>
    </row>
    <row r="10" spans="1:13" ht="31.5">
      <c r="A10" s="13"/>
      <c r="B10" s="14"/>
      <c r="C10" s="15"/>
      <c r="D10" s="15">
        <v>0.08</v>
      </c>
      <c r="E10" s="16" t="s">
        <v>20</v>
      </c>
      <c r="F10" s="17">
        <f t="shared" si="0"/>
        <v>0.08</v>
      </c>
      <c r="G10" s="14"/>
      <c r="H10" s="15"/>
      <c r="I10" s="16" t="s">
        <v>20</v>
      </c>
      <c r="J10" s="15">
        <v>0.08</v>
      </c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20.34</v>
      </c>
      <c r="D50" s="26">
        <f>SUM(D7:D49)</f>
        <v>1.04</v>
      </c>
      <c r="E50" s="27"/>
      <c r="F50" s="28">
        <f t="shared" si="0"/>
        <v>21.38</v>
      </c>
      <c r="G50" s="29"/>
      <c r="H50" s="26">
        <f>SUM(H7:H49)</f>
        <v>0</v>
      </c>
      <c r="I50" s="27"/>
      <c r="J50" s="26">
        <f>SUM(J7:J49)</f>
        <v>1.04</v>
      </c>
      <c r="K50" s="30">
        <f>C50-H50</f>
        <v>20.34</v>
      </c>
    </row>
    <row r="53" spans="1:11" ht="15.75">
      <c r="B53" s="31" t="s">
        <v>22</v>
      </c>
      <c r="F53" s="32" t="s">
        <v>23</v>
      </c>
      <c r="G53" s="33"/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 t="s">
        <v>26</v>
      </c>
      <c r="G55" s="33"/>
      <c r="H55" s="34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"/>
  <sheetViews>
    <sheetView zoomScale="75" workbookViewId="0">
      <selection activeCell="E19" sqref="E19"/>
    </sheetView>
  </sheetViews>
  <sheetFormatPr defaultRowHeight="15"/>
  <cols>
    <col min="1" max="1" width="5.7109375" customWidth="1"/>
    <col min="2" max="2" width="26.5703125" customWidth="1"/>
    <col min="3" max="3" width="14.5703125" customWidth="1"/>
    <col min="4" max="4" width="14.85546875" customWidth="1"/>
    <col min="5" max="5" width="36.140625" customWidth="1"/>
    <col min="6" max="6" width="12.42578125" customWidth="1"/>
    <col min="7" max="7" width="15.5703125" customWidth="1"/>
    <col min="8" max="8" width="12.7109375" customWidth="1"/>
    <col min="9" max="9" width="34" customWidth="1"/>
    <col min="10" max="10" width="17.85546875" customWidth="1"/>
    <col min="11" max="11" width="13.7109375" customWidth="1"/>
    <col min="257" max="257" width="5.7109375" customWidth="1"/>
    <col min="258" max="258" width="26.5703125" customWidth="1"/>
    <col min="259" max="259" width="14.5703125" customWidth="1"/>
    <col min="260" max="260" width="14.85546875" customWidth="1"/>
    <col min="261" max="261" width="36.140625" customWidth="1"/>
    <col min="262" max="262" width="12.42578125" customWidth="1"/>
    <col min="263" max="263" width="15.5703125" customWidth="1"/>
    <col min="264" max="264" width="12.7109375" customWidth="1"/>
    <col min="265" max="265" width="34" customWidth="1"/>
    <col min="266" max="266" width="17.85546875" customWidth="1"/>
    <col min="267" max="267" width="13.7109375" customWidth="1"/>
    <col min="513" max="513" width="5.7109375" customWidth="1"/>
    <col min="514" max="514" width="26.5703125" customWidth="1"/>
    <col min="515" max="515" width="14.5703125" customWidth="1"/>
    <col min="516" max="516" width="14.85546875" customWidth="1"/>
    <col min="517" max="517" width="36.140625" customWidth="1"/>
    <col min="518" max="518" width="12.42578125" customWidth="1"/>
    <col min="519" max="519" width="15.5703125" customWidth="1"/>
    <col min="520" max="520" width="12.7109375" customWidth="1"/>
    <col min="521" max="521" width="34" customWidth="1"/>
    <col min="522" max="522" width="17.85546875" customWidth="1"/>
    <col min="523" max="523" width="13.7109375" customWidth="1"/>
    <col min="769" max="769" width="5.7109375" customWidth="1"/>
    <col min="770" max="770" width="26.5703125" customWidth="1"/>
    <col min="771" max="771" width="14.5703125" customWidth="1"/>
    <col min="772" max="772" width="14.85546875" customWidth="1"/>
    <col min="773" max="773" width="36.140625" customWidth="1"/>
    <col min="774" max="774" width="12.42578125" customWidth="1"/>
    <col min="775" max="775" width="15.5703125" customWidth="1"/>
    <col min="776" max="776" width="12.7109375" customWidth="1"/>
    <col min="777" max="777" width="34" customWidth="1"/>
    <col min="778" max="778" width="17.85546875" customWidth="1"/>
    <col min="779" max="779" width="13.7109375" customWidth="1"/>
    <col min="1025" max="1025" width="5.7109375" customWidth="1"/>
    <col min="1026" max="1026" width="26.5703125" customWidth="1"/>
    <col min="1027" max="1027" width="14.5703125" customWidth="1"/>
    <col min="1028" max="1028" width="14.85546875" customWidth="1"/>
    <col min="1029" max="1029" width="36.140625" customWidth="1"/>
    <col min="1030" max="1030" width="12.42578125" customWidth="1"/>
    <col min="1031" max="1031" width="15.5703125" customWidth="1"/>
    <col min="1032" max="1032" width="12.7109375" customWidth="1"/>
    <col min="1033" max="1033" width="34" customWidth="1"/>
    <col min="1034" max="1034" width="17.85546875" customWidth="1"/>
    <col min="1035" max="1035" width="13.7109375" customWidth="1"/>
    <col min="1281" max="1281" width="5.7109375" customWidth="1"/>
    <col min="1282" max="1282" width="26.5703125" customWidth="1"/>
    <col min="1283" max="1283" width="14.5703125" customWidth="1"/>
    <col min="1284" max="1284" width="14.85546875" customWidth="1"/>
    <col min="1285" max="1285" width="36.140625" customWidth="1"/>
    <col min="1286" max="1286" width="12.42578125" customWidth="1"/>
    <col min="1287" max="1287" width="15.5703125" customWidth="1"/>
    <col min="1288" max="1288" width="12.7109375" customWidth="1"/>
    <col min="1289" max="1289" width="34" customWidth="1"/>
    <col min="1290" max="1290" width="17.85546875" customWidth="1"/>
    <col min="1291" max="1291" width="13.7109375" customWidth="1"/>
    <col min="1537" max="1537" width="5.7109375" customWidth="1"/>
    <col min="1538" max="1538" width="26.5703125" customWidth="1"/>
    <col min="1539" max="1539" width="14.5703125" customWidth="1"/>
    <col min="1540" max="1540" width="14.85546875" customWidth="1"/>
    <col min="1541" max="1541" width="36.140625" customWidth="1"/>
    <col min="1542" max="1542" width="12.42578125" customWidth="1"/>
    <col min="1543" max="1543" width="15.5703125" customWidth="1"/>
    <col min="1544" max="1544" width="12.7109375" customWidth="1"/>
    <col min="1545" max="1545" width="34" customWidth="1"/>
    <col min="1546" max="1546" width="17.85546875" customWidth="1"/>
    <col min="1547" max="1547" width="13.7109375" customWidth="1"/>
    <col min="1793" max="1793" width="5.7109375" customWidth="1"/>
    <col min="1794" max="1794" width="26.5703125" customWidth="1"/>
    <col min="1795" max="1795" width="14.5703125" customWidth="1"/>
    <col min="1796" max="1796" width="14.85546875" customWidth="1"/>
    <col min="1797" max="1797" width="36.140625" customWidth="1"/>
    <col min="1798" max="1798" width="12.42578125" customWidth="1"/>
    <col min="1799" max="1799" width="15.5703125" customWidth="1"/>
    <col min="1800" max="1800" width="12.7109375" customWidth="1"/>
    <col min="1801" max="1801" width="34" customWidth="1"/>
    <col min="1802" max="1802" width="17.85546875" customWidth="1"/>
    <col min="1803" max="1803" width="13.7109375" customWidth="1"/>
    <col min="2049" max="2049" width="5.7109375" customWidth="1"/>
    <col min="2050" max="2050" width="26.5703125" customWidth="1"/>
    <col min="2051" max="2051" width="14.5703125" customWidth="1"/>
    <col min="2052" max="2052" width="14.85546875" customWidth="1"/>
    <col min="2053" max="2053" width="36.140625" customWidth="1"/>
    <col min="2054" max="2054" width="12.42578125" customWidth="1"/>
    <col min="2055" max="2055" width="15.5703125" customWidth="1"/>
    <col min="2056" max="2056" width="12.7109375" customWidth="1"/>
    <col min="2057" max="2057" width="34" customWidth="1"/>
    <col min="2058" max="2058" width="17.85546875" customWidth="1"/>
    <col min="2059" max="2059" width="13.7109375" customWidth="1"/>
    <col min="2305" max="2305" width="5.7109375" customWidth="1"/>
    <col min="2306" max="2306" width="26.5703125" customWidth="1"/>
    <col min="2307" max="2307" width="14.5703125" customWidth="1"/>
    <col min="2308" max="2308" width="14.85546875" customWidth="1"/>
    <col min="2309" max="2309" width="36.140625" customWidth="1"/>
    <col min="2310" max="2310" width="12.42578125" customWidth="1"/>
    <col min="2311" max="2311" width="15.5703125" customWidth="1"/>
    <col min="2312" max="2312" width="12.7109375" customWidth="1"/>
    <col min="2313" max="2313" width="34" customWidth="1"/>
    <col min="2314" max="2314" width="17.85546875" customWidth="1"/>
    <col min="2315" max="2315" width="13.7109375" customWidth="1"/>
    <col min="2561" max="2561" width="5.7109375" customWidth="1"/>
    <col min="2562" max="2562" width="26.5703125" customWidth="1"/>
    <col min="2563" max="2563" width="14.5703125" customWidth="1"/>
    <col min="2564" max="2564" width="14.85546875" customWidth="1"/>
    <col min="2565" max="2565" width="36.140625" customWidth="1"/>
    <col min="2566" max="2566" width="12.42578125" customWidth="1"/>
    <col min="2567" max="2567" width="15.5703125" customWidth="1"/>
    <col min="2568" max="2568" width="12.7109375" customWidth="1"/>
    <col min="2569" max="2569" width="34" customWidth="1"/>
    <col min="2570" max="2570" width="17.85546875" customWidth="1"/>
    <col min="2571" max="2571" width="13.7109375" customWidth="1"/>
    <col min="2817" max="2817" width="5.7109375" customWidth="1"/>
    <col min="2818" max="2818" width="26.5703125" customWidth="1"/>
    <col min="2819" max="2819" width="14.5703125" customWidth="1"/>
    <col min="2820" max="2820" width="14.85546875" customWidth="1"/>
    <col min="2821" max="2821" width="36.140625" customWidth="1"/>
    <col min="2822" max="2822" width="12.42578125" customWidth="1"/>
    <col min="2823" max="2823" width="15.5703125" customWidth="1"/>
    <col min="2824" max="2824" width="12.7109375" customWidth="1"/>
    <col min="2825" max="2825" width="34" customWidth="1"/>
    <col min="2826" max="2826" width="17.85546875" customWidth="1"/>
    <col min="2827" max="2827" width="13.7109375" customWidth="1"/>
    <col min="3073" max="3073" width="5.7109375" customWidth="1"/>
    <col min="3074" max="3074" width="26.5703125" customWidth="1"/>
    <col min="3075" max="3075" width="14.5703125" customWidth="1"/>
    <col min="3076" max="3076" width="14.85546875" customWidth="1"/>
    <col min="3077" max="3077" width="36.140625" customWidth="1"/>
    <col min="3078" max="3078" width="12.42578125" customWidth="1"/>
    <col min="3079" max="3079" width="15.5703125" customWidth="1"/>
    <col min="3080" max="3080" width="12.7109375" customWidth="1"/>
    <col min="3081" max="3081" width="34" customWidth="1"/>
    <col min="3082" max="3082" width="17.85546875" customWidth="1"/>
    <col min="3083" max="3083" width="13.7109375" customWidth="1"/>
    <col min="3329" max="3329" width="5.7109375" customWidth="1"/>
    <col min="3330" max="3330" width="26.5703125" customWidth="1"/>
    <col min="3331" max="3331" width="14.5703125" customWidth="1"/>
    <col min="3332" max="3332" width="14.85546875" customWidth="1"/>
    <col min="3333" max="3333" width="36.140625" customWidth="1"/>
    <col min="3334" max="3334" width="12.42578125" customWidth="1"/>
    <col min="3335" max="3335" width="15.5703125" customWidth="1"/>
    <col min="3336" max="3336" width="12.7109375" customWidth="1"/>
    <col min="3337" max="3337" width="34" customWidth="1"/>
    <col min="3338" max="3338" width="17.85546875" customWidth="1"/>
    <col min="3339" max="3339" width="13.7109375" customWidth="1"/>
    <col min="3585" max="3585" width="5.7109375" customWidth="1"/>
    <col min="3586" max="3586" width="26.5703125" customWidth="1"/>
    <col min="3587" max="3587" width="14.5703125" customWidth="1"/>
    <col min="3588" max="3588" width="14.85546875" customWidth="1"/>
    <col min="3589" max="3589" width="36.140625" customWidth="1"/>
    <col min="3590" max="3590" width="12.42578125" customWidth="1"/>
    <col min="3591" max="3591" width="15.5703125" customWidth="1"/>
    <col min="3592" max="3592" width="12.7109375" customWidth="1"/>
    <col min="3593" max="3593" width="34" customWidth="1"/>
    <col min="3594" max="3594" width="17.85546875" customWidth="1"/>
    <col min="3595" max="3595" width="13.7109375" customWidth="1"/>
    <col min="3841" max="3841" width="5.7109375" customWidth="1"/>
    <col min="3842" max="3842" width="26.5703125" customWidth="1"/>
    <col min="3843" max="3843" width="14.5703125" customWidth="1"/>
    <col min="3844" max="3844" width="14.85546875" customWidth="1"/>
    <col min="3845" max="3845" width="36.140625" customWidth="1"/>
    <col min="3846" max="3846" width="12.42578125" customWidth="1"/>
    <col min="3847" max="3847" width="15.5703125" customWidth="1"/>
    <col min="3848" max="3848" width="12.7109375" customWidth="1"/>
    <col min="3849" max="3849" width="34" customWidth="1"/>
    <col min="3850" max="3850" width="17.85546875" customWidth="1"/>
    <col min="3851" max="3851" width="13.7109375" customWidth="1"/>
    <col min="4097" max="4097" width="5.7109375" customWidth="1"/>
    <col min="4098" max="4098" width="26.5703125" customWidth="1"/>
    <col min="4099" max="4099" width="14.5703125" customWidth="1"/>
    <col min="4100" max="4100" width="14.85546875" customWidth="1"/>
    <col min="4101" max="4101" width="36.140625" customWidth="1"/>
    <col min="4102" max="4102" width="12.42578125" customWidth="1"/>
    <col min="4103" max="4103" width="15.5703125" customWidth="1"/>
    <col min="4104" max="4104" width="12.7109375" customWidth="1"/>
    <col min="4105" max="4105" width="34" customWidth="1"/>
    <col min="4106" max="4106" width="17.85546875" customWidth="1"/>
    <col min="4107" max="4107" width="13.7109375" customWidth="1"/>
    <col min="4353" max="4353" width="5.7109375" customWidth="1"/>
    <col min="4354" max="4354" width="26.5703125" customWidth="1"/>
    <col min="4355" max="4355" width="14.5703125" customWidth="1"/>
    <col min="4356" max="4356" width="14.85546875" customWidth="1"/>
    <col min="4357" max="4357" width="36.140625" customWidth="1"/>
    <col min="4358" max="4358" width="12.42578125" customWidth="1"/>
    <col min="4359" max="4359" width="15.5703125" customWidth="1"/>
    <col min="4360" max="4360" width="12.7109375" customWidth="1"/>
    <col min="4361" max="4361" width="34" customWidth="1"/>
    <col min="4362" max="4362" width="17.85546875" customWidth="1"/>
    <col min="4363" max="4363" width="13.7109375" customWidth="1"/>
    <col min="4609" max="4609" width="5.7109375" customWidth="1"/>
    <col min="4610" max="4610" width="26.5703125" customWidth="1"/>
    <col min="4611" max="4611" width="14.5703125" customWidth="1"/>
    <col min="4612" max="4612" width="14.85546875" customWidth="1"/>
    <col min="4613" max="4613" width="36.140625" customWidth="1"/>
    <col min="4614" max="4614" width="12.42578125" customWidth="1"/>
    <col min="4615" max="4615" width="15.5703125" customWidth="1"/>
    <col min="4616" max="4616" width="12.7109375" customWidth="1"/>
    <col min="4617" max="4617" width="34" customWidth="1"/>
    <col min="4618" max="4618" width="17.85546875" customWidth="1"/>
    <col min="4619" max="4619" width="13.7109375" customWidth="1"/>
    <col min="4865" max="4865" width="5.7109375" customWidth="1"/>
    <col min="4866" max="4866" width="26.5703125" customWidth="1"/>
    <col min="4867" max="4867" width="14.5703125" customWidth="1"/>
    <col min="4868" max="4868" width="14.85546875" customWidth="1"/>
    <col min="4869" max="4869" width="36.140625" customWidth="1"/>
    <col min="4870" max="4870" width="12.42578125" customWidth="1"/>
    <col min="4871" max="4871" width="15.5703125" customWidth="1"/>
    <col min="4872" max="4872" width="12.7109375" customWidth="1"/>
    <col min="4873" max="4873" width="34" customWidth="1"/>
    <col min="4874" max="4874" width="17.85546875" customWidth="1"/>
    <col min="4875" max="4875" width="13.7109375" customWidth="1"/>
    <col min="5121" max="5121" width="5.7109375" customWidth="1"/>
    <col min="5122" max="5122" width="26.5703125" customWidth="1"/>
    <col min="5123" max="5123" width="14.5703125" customWidth="1"/>
    <col min="5124" max="5124" width="14.85546875" customWidth="1"/>
    <col min="5125" max="5125" width="36.140625" customWidth="1"/>
    <col min="5126" max="5126" width="12.42578125" customWidth="1"/>
    <col min="5127" max="5127" width="15.5703125" customWidth="1"/>
    <col min="5128" max="5128" width="12.7109375" customWidth="1"/>
    <col min="5129" max="5129" width="34" customWidth="1"/>
    <col min="5130" max="5130" width="17.85546875" customWidth="1"/>
    <col min="5131" max="5131" width="13.7109375" customWidth="1"/>
    <col min="5377" max="5377" width="5.7109375" customWidth="1"/>
    <col min="5378" max="5378" width="26.5703125" customWidth="1"/>
    <col min="5379" max="5379" width="14.5703125" customWidth="1"/>
    <col min="5380" max="5380" width="14.85546875" customWidth="1"/>
    <col min="5381" max="5381" width="36.140625" customWidth="1"/>
    <col min="5382" max="5382" width="12.42578125" customWidth="1"/>
    <col min="5383" max="5383" width="15.5703125" customWidth="1"/>
    <col min="5384" max="5384" width="12.7109375" customWidth="1"/>
    <col min="5385" max="5385" width="34" customWidth="1"/>
    <col min="5386" max="5386" width="17.85546875" customWidth="1"/>
    <col min="5387" max="5387" width="13.7109375" customWidth="1"/>
    <col min="5633" max="5633" width="5.7109375" customWidth="1"/>
    <col min="5634" max="5634" width="26.5703125" customWidth="1"/>
    <col min="5635" max="5635" width="14.5703125" customWidth="1"/>
    <col min="5636" max="5636" width="14.85546875" customWidth="1"/>
    <col min="5637" max="5637" width="36.140625" customWidth="1"/>
    <col min="5638" max="5638" width="12.42578125" customWidth="1"/>
    <col min="5639" max="5639" width="15.5703125" customWidth="1"/>
    <col min="5640" max="5640" width="12.7109375" customWidth="1"/>
    <col min="5641" max="5641" width="34" customWidth="1"/>
    <col min="5642" max="5642" width="17.85546875" customWidth="1"/>
    <col min="5643" max="5643" width="13.7109375" customWidth="1"/>
    <col min="5889" max="5889" width="5.7109375" customWidth="1"/>
    <col min="5890" max="5890" width="26.5703125" customWidth="1"/>
    <col min="5891" max="5891" width="14.5703125" customWidth="1"/>
    <col min="5892" max="5892" width="14.85546875" customWidth="1"/>
    <col min="5893" max="5893" width="36.140625" customWidth="1"/>
    <col min="5894" max="5894" width="12.42578125" customWidth="1"/>
    <col min="5895" max="5895" width="15.5703125" customWidth="1"/>
    <col min="5896" max="5896" width="12.7109375" customWidth="1"/>
    <col min="5897" max="5897" width="34" customWidth="1"/>
    <col min="5898" max="5898" width="17.85546875" customWidth="1"/>
    <col min="5899" max="5899" width="13.7109375" customWidth="1"/>
    <col min="6145" max="6145" width="5.7109375" customWidth="1"/>
    <col min="6146" max="6146" width="26.5703125" customWidth="1"/>
    <col min="6147" max="6147" width="14.5703125" customWidth="1"/>
    <col min="6148" max="6148" width="14.85546875" customWidth="1"/>
    <col min="6149" max="6149" width="36.140625" customWidth="1"/>
    <col min="6150" max="6150" width="12.42578125" customWidth="1"/>
    <col min="6151" max="6151" width="15.5703125" customWidth="1"/>
    <col min="6152" max="6152" width="12.7109375" customWidth="1"/>
    <col min="6153" max="6153" width="34" customWidth="1"/>
    <col min="6154" max="6154" width="17.85546875" customWidth="1"/>
    <col min="6155" max="6155" width="13.7109375" customWidth="1"/>
    <col min="6401" max="6401" width="5.7109375" customWidth="1"/>
    <col min="6402" max="6402" width="26.5703125" customWidth="1"/>
    <col min="6403" max="6403" width="14.5703125" customWidth="1"/>
    <col min="6404" max="6404" width="14.85546875" customWidth="1"/>
    <col min="6405" max="6405" width="36.140625" customWidth="1"/>
    <col min="6406" max="6406" width="12.42578125" customWidth="1"/>
    <col min="6407" max="6407" width="15.5703125" customWidth="1"/>
    <col min="6408" max="6408" width="12.7109375" customWidth="1"/>
    <col min="6409" max="6409" width="34" customWidth="1"/>
    <col min="6410" max="6410" width="17.85546875" customWidth="1"/>
    <col min="6411" max="6411" width="13.7109375" customWidth="1"/>
    <col min="6657" max="6657" width="5.7109375" customWidth="1"/>
    <col min="6658" max="6658" width="26.5703125" customWidth="1"/>
    <col min="6659" max="6659" width="14.5703125" customWidth="1"/>
    <col min="6660" max="6660" width="14.85546875" customWidth="1"/>
    <col min="6661" max="6661" width="36.140625" customWidth="1"/>
    <col min="6662" max="6662" width="12.42578125" customWidth="1"/>
    <col min="6663" max="6663" width="15.5703125" customWidth="1"/>
    <col min="6664" max="6664" width="12.7109375" customWidth="1"/>
    <col min="6665" max="6665" width="34" customWidth="1"/>
    <col min="6666" max="6666" width="17.85546875" customWidth="1"/>
    <col min="6667" max="6667" width="13.7109375" customWidth="1"/>
    <col min="6913" max="6913" width="5.7109375" customWidth="1"/>
    <col min="6914" max="6914" width="26.5703125" customWidth="1"/>
    <col min="6915" max="6915" width="14.5703125" customWidth="1"/>
    <col min="6916" max="6916" width="14.85546875" customWidth="1"/>
    <col min="6917" max="6917" width="36.140625" customWidth="1"/>
    <col min="6918" max="6918" width="12.42578125" customWidth="1"/>
    <col min="6919" max="6919" width="15.5703125" customWidth="1"/>
    <col min="6920" max="6920" width="12.7109375" customWidth="1"/>
    <col min="6921" max="6921" width="34" customWidth="1"/>
    <col min="6922" max="6922" width="17.85546875" customWidth="1"/>
    <col min="6923" max="6923" width="13.7109375" customWidth="1"/>
    <col min="7169" max="7169" width="5.7109375" customWidth="1"/>
    <col min="7170" max="7170" width="26.5703125" customWidth="1"/>
    <col min="7171" max="7171" width="14.5703125" customWidth="1"/>
    <col min="7172" max="7172" width="14.85546875" customWidth="1"/>
    <col min="7173" max="7173" width="36.140625" customWidth="1"/>
    <col min="7174" max="7174" width="12.42578125" customWidth="1"/>
    <col min="7175" max="7175" width="15.5703125" customWidth="1"/>
    <col min="7176" max="7176" width="12.7109375" customWidth="1"/>
    <col min="7177" max="7177" width="34" customWidth="1"/>
    <col min="7178" max="7178" width="17.85546875" customWidth="1"/>
    <col min="7179" max="7179" width="13.7109375" customWidth="1"/>
    <col min="7425" max="7425" width="5.7109375" customWidth="1"/>
    <col min="7426" max="7426" width="26.5703125" customWidth="1"/>
    <col min="7427" max="7427" width="14.5703125" customWidth="1"/>
    <col min="7428" max="7428" width="14.85546875" customWidth="1"/>
    <col min="7429" max="7429" width="36.140625" customWidth="1"/>
    <col min="7430" max="7430" width="12.42578125" customWidth="1"/>
    <col min="7431" max="7431" width="15.5703125" customWidth="1"/>
    <col min="7432" max="7432" width="12.7109375" customWidth="1"/>
    <col min="7433" max="7433" width="34" customWidth="1"/>
    <col min="7434" max="7434" width="17.85546875" customWidth="1"/>
    <col min="7435" max="7435" width="13.7109375" customWidth="1"/>
    <col min="7681" max="7681" width="5.7109375" customWidth="1"/>
    <col min="7682" max="7682" width="26.5703125" customWidth="1"/>
    <col min="7683" max="7683" width="14.5703125" customWidth="1"/>
    <col min="7684" max="7684" width="14.85546875" customWidth="1"/>
    <col min="7685" max="7685" width="36.140625" customWidth="1"/>
    <col min="7686" max="7686" width="12.42578125" customWidth="1"/>
    <col min="7687" max="7687" width="15.5703125" customWidth="1"/>
    <col min="7688" max="7688" width="12.7109375" customWidth="1"/>
    <col min="7689" max="7689" width="34" customWidth="1"/>
    <col min="7690" max="7690" width="17.85546875" customWidth="1"/>
    <col min="7691" max="7691" width="13.7109375" customWidth="1"/>
    <col min="7937" max="7937" width="5.7109375" customWidth="1"/>
    <col min="7938" max="7938" width="26.5703125" customWidth="1"/>
    <col min="7939" max="7939" width="14.5703125" customWidth="1"/>
    <col min="7940" max="7940" width="14.85546875" customWidth="1"/>
    <col min="7941" max="7941" width="36.140625" customWidth="1"/>
    <col min="7942" max="7942" width="12.42578125" customWidth="1"/>
    <col min="7943" max="7943" width="15.5703125" customWidth="1"/>
    <col min="7944" max="7944" width="12.7109375" customWidth="1"/>
    <col min="7945" max="7945" width="34" customWidth="1"/>
    <col min="7946" max="7946" width="17.85546875" customWidth="1"/>
    <col min="7947" max="7947" width="13.7109375" customWidth="1"/>
    <col min="8193" max="8193" width="5.7109375" customWidth="1"/>
    <col min="8194" max="8194" width="26.5703125" customWidth="1"/>
    <col min="8195" max="8195" width="14.5703125" customWidth="1"/>
    <col min="8196" max="8196" width="14.85546875" customWidth="1"/>
    <col min="8197" max="8197" width="36.140625" customWidth="1"/>
    <col min="8198" max="8198" width="12.42578125" customWidth="1"/>
    <col min="8199" max="8199" width="15.5703125" customWidth="1"/>
    <col min="8200" max="8200" width="12.7109375" customWidth="1"/>
    <col min="8201" max="8201" width="34" customWidth="1"/>
    <col min="8202" max="8202" width="17.85546875" customWidth="1"/>
    <col min="8203" max="8203" width="13.7109375" customWidth="1"/>
    <col min="8449" max="8449" width="5.7109375" customWidth="1"/>
    <col min="8450" max="8450" width="26.5703125" customWidth="1"/>
    <col min="8451" max="8451" width="14.5703125" customWidth="1"/>
    <col min="8452" max="8452" width="14.85546875" customWidth="1"/>
    <col min="8453" max="8453" width="36.140625" customWidth="1"/>
    <col min="8454" max="8454" width="12.42578125" customWidth="1"/>
    <col min="8455" max="8455" width="15.5703125" customWidth="1"/>
    <col min="8456" max="8456" width="12.7109375" customWidth="1"/>
    <col min="8457" max="8457" width="34" customWidth="1"/>
    <col min="8458" max="8458" width="17.85546875" customWidth="1"/>
    <col min="8459" max="8459" width="13.7109375" customWidth="1"/>
    <col min="8705" max="8705" width="5.7109375" customWidth="1"/>
    <col min="8706" max="8706" width="26.5703125" customWidth="1"/>
    <col min="8707" max="8707" width="14.5703125" customWidth="1"/>
    <col min="8708" max="8708" width="14.85546875" customWidth="1"/>
    <col min="8709" max="8709" width="36.140625" customWidth="1"/>
    <col min="8710" max="8710" width="12.42578125" customWidth="1"/>
    <col min="8711" max="8711" width="15.5703125" customWidth="1"/>
    <col min="8712" max="8712" width="12.7109375" customWidth="1"/>
    <col min="8713" max="8713" width="34" customWidth="1"/>
    <col min="8714" max="8714" width="17.85546875" customWidth="1"/>
    <col min="8715" max="8715" width="13.7109375" customWidth="1"/>
    <col min="8961" max="8961" width="5.7109375" customWidth="1"/>
    <col min="8962" max="8962" width="26.5703125" customWidth="1"/>
    <col min="8963" max="8963" width="14.5703125" customWidth="1"/>
    <col min="8964" max="8964" width="14.85546875" customWidth="1"/>
    <col min="8965" max="8965" width="36.140625" customWidth="1"/>
    <col min="8966" max="8966" width="12.42578125" customWidth="1"/>
    <col min="8967" max="8967" width="15.5703125" customWidth="1"/>
    <col min="8968" max="8968" width="12.7109375" customWidth="1"/>
    <col min="8969" max="8969" width="34" customWidth="1"/>
    <col min="8970" max="8970" width="17.85546875" customWidth="1"/>
    <col min="8971" max="8971" width="13.7109375" customWidth="1"/>
    <col min="9217" max="9217" width="5.7109375" customWidth="1"/>
    <col min="9218" max="9218" width="26.5703125" customWidth="1"/>
    <col min="9219" max="9219" width="14.5703125" customWidth="1"/>
    <col min="9220" max="9220" width="14.85546875" customWidth="1"/>
    <col min="9221" max="9221" width="36.140625" customWidth="1"/>
    <col min="9222" max="9222" width="12.42578125" customWidth="1"/>
    <col min="9223" max="9223" width="15.5703125" customWidth="1"/>
    <col min="9224" max="9224" width="12.7109375" customWidth="1"/>
    <col min="9225" max="9225" width="34" customWidth="1"/>
    <col min="9226" max="9226" width="17.85546875" customWidth="1"/>
    <col min="9227" max="9227" width="13.7109375" customWidth="1"/>
    <col min="9473" max="9473" width="5.7109375" customWidth="1"/>
    <col min="9474" max="9474" width="26.5703125" customWidth="1"/>
    <col min="9475" max="9475" width="14.5703125" customWidth="1"/>
    <col min="9476" max="9476" width="14.85546875" customWidth="1"/>
    <col min="9477" max="9477" width="36.140625" customWidth="1"/>
    <col min="9478" max="9478" width="12.42578125" customWidth="1"/>
    <col min="9479" max="9479" width="15.5703125" customWidth="1"/>
    <col min="9480" max="9480" width="12.7109375" customWidth="1"/>
    <col min="9481" max="9481" width="34" customWidth="1"/>
    <col min="9482" max="9482" width="17.85546875" customWidth="1"/>
    <col min="9483" max="9483" width="13.7109375" customWidth="1"/>
    <col min="9729" max="9729" width="5.7109375" customWidth="1"/>
    <col min="9730" max="9730" width="26.5703125" customWidth="1"/>
    <col min="9731" max="9731" width="14.5703125" customWidth="1"/>
    <col min="9732" max="9732" width="14.85546875" customWidth="1"/>
    <col min="9733" max="9733" width="36.140625" customWidth="1"/>
    <col min="9734" max="9734" width="12.42578125" customWidth="1"/>
    <col min="9735" max="9735" width="15.5703125" customWidth="1"/>
    <col min="9736" max="9736" width="12.7109375" customWidth="1"/>
    <col min="9737" max="9737" width="34" customWidth="1"/>
    <col min="9738" max="9738" width="17.85546875" customWidth="1"/>
    <col min="9739" max="9739" width="13.7109375" customWidth="1"/>
    <col min="9985" max="9985" width="5.7109375" customWidth="1"/>
    <col min="9986" max="9986" width="26.5703125" customWidth="1"/>
    <col min="9987" max="9987" width="14.5703125" customWidth="1"/>
    <col min="9988" max="9988" width="14.85546875" customWidth="1"/>
    <col min="9989" max="9989" width="36.140625" customWidth="1"/>
    <col min="9990" max="9990" width="12.42578125" customWidth="1"/>
    <col min="9991" max="9991" width="15.5703125" customWidth="1"/>
    <col min="9992" max="9992" width="12.7109375" customWidth="1"/>
    <col min="9993" max="9993" width="34" customWidth="1"/>
    <col min="9994" max="9994" width="17.85546875" customWidth="1"/>
    <col min="9995" max="9995" width="13.7109375" customWidth="1"/>
    <col min="10241" max="10241" width="5.7109375" customWidth="1"/>
    <col min="10242" max="10242" width="26.5703125" customWidth="1"/>
    <col min="10243" max="10243" width="14.5703125" customWidth="1"/>
    <col min="10244" max="10244" width="14.85546875" customWidth="1"/>
    <col min="10245" max="10245" width="36.140625" customWidth="1"/>
    <col min="10246" max="10246" width="12.42578125" customWidth="1"/>
    <col min="10247" max="10247" width="15.5703125" customWidth="1"/>
    <col min="10248" max="10248" width="12.7109375" customWidth="1"/>
    <col min="10249" max="10249" width="34" customWidth="1"/>
    <col min="10250" max="10250" width="17.85546875" customWidth="1"/>
    <col min="10251" max="10251" width="13.7109375" customWidth="1"/>
    <col min="10497" max="10497" width="5.7109375" customWidth="1"/>
    <col min="10498" max="10498" width="26.5703125" customWidth="1"/>
    <col min="10499" max="10499" width="14.5703125" customWidth="1"/>
    <col min="10500" max="10500" width="14.85546875" customWidth="1"/>
    <col min="10501" max="10501" width="36.140625" customWidth="1"/>
    <col min="10502" max="10502" width="12.42578125" customWidth="1"/>
    <col min="10503" max="10503" width="15.5703125" customWidth="1"/>
    <col min="10504" max="10504" width="12.7109375" customWidth="1"/>
    <col min="10505" max="10505" width="34" customWidth="1"/>
    <col min="10506" max="10506" width="17.85546875" customWidth="1"/>
    <col min="10507" max="10507" width="13.7109375" customWidth="1"/>
    <col min="10753" max="10753" width="5.7109375" customWidth="1"/>
    <col min="10754" max="10754" width="26.5703125" customWidth="1"/>
    <col min="10755" max="10755" width="14.5703125" customWidth="1"/>
    <col min="10756" max="10756" width="14.85546875" customWidth="1"/>
    <col min="10757" max="10757" width="36.140625" customWidth="1"/>
    <col min="10758" max="10758" width="12.42578125" customWidth="1"/>
    <col min="10759" max="10759" width="15.5703125" customWidth="1"/>
    <col min="10760" max="10760" width="12.7109375" customWidth="1"/>
    <col min="10761" max="10761" width="34" customWidth="1"/>
    <col min="10762" max="10762" width="17.85546875" customWidth="1"/>
    <col min="10763" max="10763" width="13.7109375" customWidth="1"/>
    <col min="11009" max="11009" width="5.7109375" customWidth="1"/>
    <col min="11010" max="11010" width="26.5703125" customWidth="1"/>
    <col min="11011" max="11011" width="14.5703125" customWidth="1"/>
    <col min="11012" max="11012" width="14.85546875" customWidth="1"/>
    <col min="11013" max="11013" width="36.140625" customWidth="1"/>
    <col min="11014" max="11014" width="12.42578125" customWidth="1"/>
    <col min="11015" max="11015" width="15.5703125" customWidth="1"/>
    <col min="11016" max="11016" width="12.7109375" customWidth="1"/>
    <col min="11017" max="11017" width="34" customWidth="1"/>
    <col min="11018" max="11018" width="17.85546875" customWidth="1"/>
    <col min="11019" max="11019" width="13.7109375" customWidth="1"/>
    <col min="11265" max="11265" width="5.7109375" customWidth="1"/>
    <col min="11266" max="11266" width="26.5703125" customWidth="1"/>
    <col min="11267" max="11267" width="14.5703125" customWidth="1"/>
    <col min="11268" max="11268" width="14.85546875" customWidth="1"/>
    <col min="11269" max="11269" width="36.140625" customWidth="1"/>
    <col min="11270" max="11270" width="12.42578125" customWidth="1"/>
    <col min="11271" max="11271" width="15.5703125" customWidth="1"/>
    <col min="11272" max="11272" width="12.7109375" customWidth="1"/>
    <col min="11273" max="11273" width="34" customWidth="1"/>
    <col min="11274" max="11274" width="17.85546875" customWidth="1"/>
    <col min="11275" max="11275" width="13.7109375" customWidth="1"/>
    <col min="11521" max="11521" width="5.7109375" customWidth="1"/>
    <col min="11522" max="11522" width="26.5703125" customWidth="1"/>
    <col min="11523" max="11523" width="14.5703125" customWidth="1"/>
    <col min="11524" max="11524" width="14.85546875" customWidth="1"/>
    <col min="11525" max="11525" width="36.140625" customWidth="1"/>
    <col min="11526" max="11526" width="12.42578125" customWidth="1"/>
    <col min="11527" max="11527" width="15.5703125" customWidth="1"/>
    <col min="11528" max="11528" width="12.7109375" customWidth="1"/>
    <col min="11529" max="11529" width="34" customWidth="1"/>
    <col min="11530" max="11530" width="17.85546875" customWidth="1"/>
    <col min="11531" max="11531" width="13.7109375" customWidth="1"/>
    <col min="11777" max="11777" width="5.7109375" customWidth="1"/>
    <col min="11778" max="11778" width="26.5703125" customWidth="1"/>
    <col min="11779" max="11779" width="14.5703125" customWidth="1"/>
    <col min="11780" max="11780" width="14.85546875" customWidth="1"/>
    <col min="11781" max="11781" width="36.140625" customWidth="1"/>
    <col min="11782" max="11782" width="12.42578125" customWidth="1"/>
    <col min="11783" max="11783" width="15.5703125" customWidth="1"/>
    <col min="11784" max="11784" width="12.7109375" customWidth="1"/>
    <col min="11785" max="11785" width="34" customWidth="1"/>
    <col min="11786" max="11786" width="17.85546875" customWidth="1"/>
    <col min="11787" max="11787" width="13.7109375" customWidth="1"/>
    <col min="12033" max="12033" width="5.7109375" customWidth="1"/>
    <col min="12034" max="12034" width="26.5703125" customWidth="1"/>
    <col min="12035" max="12035" width="14.5703125" customWidth="1"/>
    <col min="12036" max="12036" width="14.85546875" customWidth="1"/>
    <col min="12037" max="12037" width="36.140625" customWidth="1"/>
    <col min="12038" max="12038" width="12.42578125" customWidth="1"/>
    <col min="12039" max="12039" width="15.5703125" customWidth="1"/>
    <col min="12040" max="12040" width="12.7109375" customWidth="1"/>
    <col min="12041" max="12041" width="34" customWidth="1"/>
    <col min="12042" max="12042" width="17.85546875" customWidth="1"/>
    <col min="12043" max="12043" width="13.7109375" customWidth="1"/>
    <col min="12289" max="12289" width="5.7109375" customWidth="1"/>
    <col min="12290" max="12290" width="26.5703125" customWidth="1"/>
    <col min="12291" max="12291" width="14.5703125" customWidth="1"/>
    <col min="12292" max="12292" width="14.85546875" customWidth="1"/>
    <col min="12293" max="12293" width="36.140625" customWidth="1"/>
    <col min="12294" max="12294" width="12.42578125" customWidth="1"/>
    <col min="12295" max="12295" width="15.5703125" customWidth="1"/>
    <col min="12296" max="12296" width="12.7109375" customWidth="1"/>
    <col min="12297" max="12297" width="34" customWidth="1"/>
    <col min="12298" max="12298" width="17.85546875" customWidth="1"/>
    <col min="12299" max="12299" width="13.7109375" customWidth="1"/>
    <col min="12545" max="12545" width="5.7109375" customWidth="1"/>
    <col min="12546" max="12546" width="26.5703125" customWidth="1"/>
    <col min="12547" max="12547" width="14.5703125" customWidth="1"/>
    <col min="12548" max="12548" width="14.85546875" customWidth="1"/>
    <col min="12549" max="12549" width="36.140625" customWidth="1"/>
    <col min="12550" max="12550" width="12.42578125" customWidth="1"/>
    <col min="12551" max="12551" width="15.5703125" customWidth="1"/>
    <col min="12552" max="12552" width="12.7109375" customWidth="1"/>
    <col min="12553" max="12553" width="34" customWidth="1"/>
    <col min="12554" max="12554" width="17.85546875" customWidth="1"/>
    <col min="12555" max="12555" width="13.7109375" customWidth="1"/>
    <col min="12801" max="12801" width="5.7109375" customWidth="1"/>
    <col min="12802" max="12802" width="26.5703125" customWidth="1"/>
    <col min="12803" max="12803" width="14.5703125" customWidth="1"/>
    <col min="12804" max="12804" width="14.85546875" customWidth="1"/>
    <col min="12805" max="12805" width="36.140625" customWidth="1"/>
    <col min="12806" max="12806" width="12.42578125" customWidth="1"/>
    <col min="12807" max="12807" width="15.5703125" customWidth="1"/>
    <col min="12808" max="12808" width="12.7109375" customWidth="1"/>
    <col min="12809" max="12809" width="34" customWidth="1"/>
    <col min="12810" max="12810" width="17.85546875" customWidth="1"/>
    <col min="12811" max="12811" width="13.7109375" customWidth="1"/>
    <col min="13057" max="13057" width="5.7109375" customWidth="1"/>
    <col min="13058" max="13058" width="26.5703125" customWidth="1"/>
    <col min="13059" max="13059" width="14.5703125" customWidth="1"/>
    <col min="13060" max="13060" width="14.85546875" customWidth="1"/>
    <col min="13061" max="13061" width="36.140625" customWidth="1"/>
    <col min="13062" max="13062" width="12.42578125" customWidth="1"/>
    <col min="13063" max="13063" width="15.5703125" customWidth="1"/>
    <col min="13064" max="13064" width="12.7109375" customWidth="1"/>
    <col min="13065" max="13065" width="34" customWidth="1"/>
    <col min="13066" max="13066" width="17.85546875" customWidth="1"/>
    <col min="13067" max="13067" width="13.7109375" customWidth="1"/>
    <col min="13313" max="13313" width="5.7109375" customWidth="1"/>
    <col min="13314" max="13314" width="26.5703125" customWidth="1"/>
    <col min="13315" max="13315" width="14.5703125" customWidth="1"/>
    <col min="13316" max="13316" width="14.85546875" customWidth="1"/>
    <col min="13317" max="13317" width="36.140625" customWidth="1"/>
    <col min="13318" max="13318" width="12.42578125" customWidth="1"/>
    <col min="13319" max="13319" width="15.5703125" customWidth="1"/>
    <col min="13320" max="13320" width="12.7109375" customWidth="1"/>
    <col min="13321" max="13321" width="34" customWidth="1"/>
    <col min="13322" max="13322" width="17.85546875" customWidth="1"/>
    <col min="13323" max="13323" width="13.7109375" customWidth="1"/>
    <col min="13569" max="13569" width="5.7109375" customWidth="1"/>
    <col min="13570" max="13570" width="26.5703125" customWidth="1"/>
    <col min="13571" max="13571" width="14.5703125" customWidth="1"/>
    <col min="13572" max="13572" width="14.85546875" customWidth="1"/>
    <col min="13573" max="13573" width="36.140625" customWidth="1"/>
    <col min="13574" max="13574" width="12.42578125" customWidth="1"/>
    <col min="13575" max="13575" width="15.5703125" customWidth="1"/>
    <col min="13576" max="13576" width="12.7109375" customWidth="1"/>
    <col min="13577" max="13577" width="34" customWidth="1"/>
    <col min="13578" max="13578" width="17.85546875" customWidth="1"/>
    <col min="13579" max="13579" width="13.7109375" customWidth="1"/>
    <col min="13825" max="13825" width="5.7109375" customWidth="1"/>
    <col min="13826" max="13826" width="26.5703125" customWidth="1"/>
    <col min="13827" max="13827" width="14.5703125" customWidth="1"/>
    <col min="13828" max="13828" width="14.85546875" customWidth="1"/>
    <col min="13829" max="13829" width="36.140625" customWidth="1"/>
    <col min="13830" max="13830" width="12.42578125" customWidth="1"/>
    <col min="13831" max="13831" width="15.5703125" customWidth="1"/>
    <col min="13832" max="13832" width="12.7109375" customWidth="1"/>
    <col min="13833" max="13833" width="34" customWidth="1"/>
    <col min="13834" max="13834" width="17.85546875" customWidth="1"/>
    <col min="13835" max="13835" width="13.7109375" customWidth="1"/>
    <col min="14081" max="14081" width="5.7109375" customWidth="1"/>
    <col min="14082" max="14082" width="26.5703125" customWidth="1"/>
    <col min="14083" max="14083" width="14.5703125" customWidth="1"/>
    <col min="14084" max="14084" width="14.85546875" customWidth="1"/>
    <col min="14085" max="14085" width="36.140625" customWidth="1"/>
    <col min="14086" max="14086" width="12.42578125" customWidth="1"/>
    <col min="14087" max="14087" width="15.5703125" customWidth="1"/>
    <col min="14088" max="14088" width="12.7109375" customWidth="1"/>
    <col min="14089" max="14089" width="34" customWidth="1"/>
    <col min="14090" max="14090" width="17.85546875" customWidth="1"/>
    <col min="14091" max="14091" width="13.7109375" customWidth="1"/>
    <col min="14337" max="14337" width="5.7109375" customWidth="1"/>
    <col min="14338" max="14338" width="26.5703125" customWidth="1"/>
    <col min="14339" max="14339" width="14.5703125" customWidth="1"/>
    <col min="14340" max="14340" width="14.85546875" customWidth="1"/>
    <col min="14341" max="14341" width="36.140625" customWidth="1"/>
    <col min="14342" max="14342" width="12.42578125" customWidth="1"/>
    <col min="14343" max="14343" width="15.5703125" customWidth="1"/>
    <col min="14344" max="14344" width="12.7109375" customWidth="1"/>
    <col min="14345" max="14345" width="34" customWidth="1"/>
    <col min="14346" max="14346" width="17.85546875" customWidth="1"/>
    <col min="14347" max="14347" width="13.7109375" customWidth="1"/>
    <col min="14593" max="14593" width="5.7109375" customWidth="1"/>
    <col min="14594" max="14594" width="26.5703125" customWidth="1"/>
    <col min="14595" max="14595" width="14.5703125" customWidth="1"/>
    <col min="14596" max="14596" width="14.85546875" customWidth="1"/>
    <col min="14597" max="14597" width="36.140625" customWidth="1"/>
    <col min="14598" max="14598" width="12.42578125" customWidth="1"/>
    <col min="14599" max="14599" width="15.5703125" customWidth="1"/>
    <col min="14600" max="14600" width="12.7109375" customWidth="1"/>
    <col min="14601" max="14601" width="34" customWidth="1"/>
    <col min="14602" max="14602" width="17.85546875" customWidth="1"/>
    <col min="14603" max="14603" width="13.7109375" customWidth="1"/>
    <col min="14849" max="14849" width="5.7109375" customWidth="1"/>
    <col min="14850" max="14850" width="26.5703125" customWidth="1"/>
    <col min="14851" max="14851" width="14.5703125" customWidth="1"/>
    <col min="14852" max="14852" width="14.85546875" customWidth="1"/>
    <col min="14853" max="14853" width="36.140625" customWidth="1"/>
    <col min="14854" max="14854" width="12.42578125" customWidth="1"/>
    <col min="14855" max="14855" width="15.5703125" customWidth="1"/>
    <col min="14856" max="14856" width="12.7109375" customWidth="1"/>
    <col min="14857" max="14857" width="34" customWidth="1"/>
    <col min="14858" max="14858" width="17.85546875" customWidth="1"/>
    <col min="14859" max="14859" width="13.7109375" customWidth="1"/>
    <col min="15105" max="15105" width="5.7109375" customWidth="1"/>
    <col min="15106" max="15106" width="26.5703125" customWidth="1"/>
    <col min="15107" max="15107" width="14.5703125" customWidth="1"/>
    <col min="15108" max="15108" width="14.85546875" customWidth="1"/>
    <col min="15109" max="15109" width="36.140625" customWidth="1"/>
    <col min="15110" max="15110" width="12.42578125" customWidth="1"/>
    <col min="15111" max="15111" width="15.5703125" customWidth="1"/>
    <col min="15112" max="15112" width="12.7109375" customWidth="1"/>
    <col min="15113" max="15113" width="34" customWidth="1"/>
    <col min="15114" max="15114" width="17.85546875" customWidth="1"/>
    <col min="15115" max="15115" width="13.7109375" customWidth="1"/>
    <col min="15361" max="15361" width="5.7109375" customWidth="1"/>
    <col min="15362" max="15362" width="26.5703125" customWidth="1"/>
    <col min="15363" max="15363" width="14.5703125" customWidth="1"/>
    <col min="15364" max="15364" width="14.85546875" customWidth="1"/>
    <col min="15365" max="15365" width="36.140625" customWidth="1"/>
    <col min="15366" max="15366" width="12.42578125" customWidth="1"/>
    <col min="15367" max="15367" width="15.5703125" customWidth="1"/>
    <col min="15368" max="15368" width="12.7109375" customWidth="1"/>
    <col min="15369" max="15369" width="34" customWidth="1"/>
    <col min="15370" max="15370" width="17.85546875" customWidth="1"/>
    <col min="15371" max="15371" width="13.7109375" customWidth="1"/>
    <col min="15617" max="15617" width="5.7109375" customWidth="1"/>
    <col min="15618" max="15618" width="26.5703125" customWidth="1"/>
    <col min="15619" max="15619" width="14.5703125" customWidth="1"/>
    <col min="15620" max="15620" width="14.85546875" customWidth="1"/>
    <col min="15621" max="15621" width="36.140625" customWidth="1"/>
    <col min="15622" max="15622" width="12.42578125" customWidth="1"/>
    <col min="15623" max="15623" width="15.5703125" customWidth="1"/>
    <col min="15624" max="15624" width="12.7109375" customWidth="1"/>
    <col min="15625" max="15625" width="34" customWidth="1"/>
    <col min="15626" max="15626" width="17.85546875" customWidth="1"/>
    <col min="15627" max="15627" width="13.7109375" customWidth="1"/>
    <col min="15873" max="15873" width="5.7109375" customWidth="1"/>
    <col min="15874" max="15874" width="26.5703125" customWidth="1"/>
    <col min="15875" max="15875" width="14.5703125" customWidth="1"/>
    <col min="15876" max="15876" width="14.85546875" customWidth="1"/>
    <col min="15877" max="15877" width="36.140625" customWidth="1"/>
    <col min="15878" max="15878" width="12.42578125" customWidth="1"/>
    <col min="15879" max="15879" width="15.5703125" customWidth="1"/>
    <col min="15880" max="15880" width="12.7109375" customWidth="1"/>
    <col min="15881" max="15881" width="34" customWidth="1"/>
    <col min="15882" max="15882" width="17.85546875" customWidth="1"/>
    <col min="15883" max="15883" width="13.7109375" customWidth="1"/>
    <col min="16129" max="16129" width="5.7109375" customWidth="1"/>
    <col min="16130" max="16130" width="26.5703125" customWidth="1"/>
    <col min="16131" max="16131" width="14.5703125" customWidth="1"/>
    <col min="16132" max="16132" width="14.85546875" customWidth="1"/>
    <col min="16133" max="16133" width="36.140625" customWidth="1"/>
    <col min="16134" max="16134" width="12.42578125" customWidth="1"/>
    <col min="16135" max="16135" width="15.5703125" customWidth="1"/>
    <col min="16136" max="16136" width="12.7109375" customWidth="1"/>
    <col min="16137" max="16137" width="34" customWidth="1"/>
    <col min="16138" max="16138" width="17.85546875" customWidth="1"/>
    <col min="16139" max="16139" width="13.7109375" customWidth="1"/>
  </cols>
  <sheetData>
    <row r="1" spans="1:11" ht="18.75">
      <c r="A1" s="71" t="s">
        <v>82</v>
      </c>
      <c r="B1" s="71"/>
      <c r="C1" s="71"/>
      <c r="D1" s="71"/>
      <c r="E1" s="71"/>
      <c r="F1" s="71"/>
      <c r="G1" s="71"/>
    </row>
    <row r="2" spans="1:11" ht="18.75">
      <c r="A2" s="71" t="s">
        <v>111</v>
      </c>
      <c r="B2" s="71"/>
      <c r="C2" s="71"/>
      <c r="D2" s="71"/>
      <c r="E2" s="71"/>
      <c r="F2" s="71"/>
      <c r="G2" s="71"/>
    </row>
    <row r="3" spans="1:11" ht="18.75">
      <c r="A3" s="71" t="s">
        <v>112</v>
      </c>
      <c r="B3" s="71"/>
      <c r="C3" s="71"/>
      <c r="D3" s="71"/>
      <c r="E3" s="71"/>
      <c r="F3" s="71"/>
      <c r="G3" s="71"/>
    </row>
    <row r="4" spans="1:11" ht="18.75">
      <c r="A4" s="71" t="s">
        <v>113</v>
      </c>
      <c r="B4" s="71"/>
      <c r="C4" s="71"/>
      <c r="D4" s="71"/>
      <c r="E4" s="71"/>
      <c r="F4" s="71"/>
      <c r="G4" s="71"/>
    </row>
    <row r="5" spans="1:11" ht="60" customHeight="1">
      <c r="A5" s="102" t="s">
        <v>114</v>
      </c>
      <c r="B5" s="103" t="s">
        <v>5</v>
      </c>
      <c r="C5" s="103" t="s">
        <v>115</v>
      </c>
      <c r="D5" s="103"/>
      <c r="E5" s="103"/>
      <c r="F5" s="103" t="s">
        <v>89</v>
      </c>
      <c r="G5" s="103" t="s">
        <v>116</v>
      </c>
      <c r="H5" s="103"/>
      <c r="I5" s="103"/>
      <c r="J5" s="103"/>
      <c r="K5" s="103" t="s">
        <v>91</v>
      </c>
    </row>
    <row r="6" spans="1:11" ht="117.75" customHeight="1">
      <c r="A6" s="102"/>
      <c r="B6" s="103"/>
      <c r="C6" s="104" t="s">
        <v>92</v>
      </c>
      <c r="D6" s="104" t="s">
        <v>117</v>
      </c>
      <c r="E6" s="105" t="s">
        <v>118</v>
      </c>
      <c r="F6" s="103"/>
      <c r="G6" s="106" t="s">
        <v>13</v>
      </c>
      <c r="H6" s="104" t="s">
        <v>119</v>
      </c>
      <c r="I6" s="105" t="s">
        <v>118</v>
      </c>
      <c r="J6" s="104" t="s">
        <v>119</v>
      </c>
      <c r="K6" s="103"/>
    </row>
    <row r="7" spans="1:11" ht="45">
      <c r="A7" s="107">
        <v>1</v>
      </c>
      <c r="B7" s="108" t="s">
        <v>120</v>
      </c>
      <c r="C7" s="109"/>
      <c r="D7" s="110">
        <v>19.8</v>
      </c>
      <c r="E7" s="108" t="s">
        <v>121</v>
      </c>
      <c r="F7" s="111">
        <f>C7+D7</f>
        <v>19.8</v>
      </c>
      <c r="G7" s="112"/>
      <c r="H7" s="113"/>
      <c r="I7" s="108" t="s">
        <v>121</v>
      </c>
      <c r="J7" s="110">
        <v>19.8</v>
      </c>
      <c r="K7" s="111">
        <f>C7+D7-H7-J7</f>
        <v>0</v>
      </c>
    </row>
    <row r="8" spans="1:11" ht="30">
      <c r="A8" s="107">
        <v>2</v>
      </c>
      <c r="B8" s="108" t="s">
        <v>122</v>
      </c>
      <c r="C8" s="109"/>
      <c r="D8" s="110">
        <v>2.7</v>
      </c>
      <c r="E8" s="112" t="s">
        <v>123</v>
      </c>
      <c r="F8" s="111">
        <f t="shared" ref="F8:F14" si="0">C8+D8</f>
        <v>2.7</v>
      </c>
      <c r="G8" s="112"/>
      <c r="H8" s="113"/>
      <c r="I8" s="112" t="s">
        <v>123</v>
      </c>
      <c r="J8" s="110">
        <v>2.7</v>
      </c>
      <c r="K8" s="111">
        <f t="shared" ref="K8:K14" si="1">C8+D8-H8-J8</f>
        <v>0</v>
      </c>
    </row>
    <row r="9" spans="1:11" ht="30">
      <c r="A9" s="107">
        <v>3</v>
      </c>
      <c r="B9" s="108" t="s">
        <v>122</v>
      </c>
      <c r="C9" s="109"/>
      <c r="D9" s="110">
        <v>1.6</v>
      </c>
      <c r="E9" s="108" t="s">
        <v>124</v>
      </c>
      <c r="F9" s="111">
        <f t="shared" si="0"/>
        <v>1.6</v>
      </c>
      <c r="G9" s="112"/>
      <c r="H9" s="113"/>
      <c r="I9" s="108" t="s">
        <v>124</v>
      </c>
      <c r="J9" s="110">
        <v>1.6</v>
      </c>
      <c r="K9" s="111">
        <f t="shared" si="1"/>
        <v>0</v>
      </c>
    </row>
    <row r="10" spans="1:11" ht="60">
      <c r="A10" s="107">
        <v>4</v>
      </c>
      <c r="B10" s="108" t="s">
        <v>125</v>
      </c>
      <c r="C10" s="109"/>
      <c r="D10" s="110">
        <v>2.5</v>
      </c>
      <c r="E10" s="112" t="s">
        <v>126</v>
      </c>
      <c r="F10" s="111">
        <f t="shared" si="0"/>
        <v>2.5</v>
      </c>
      <c r="G10" s="112"/>
      <c r="H10" s="113"/>
      <c r="I10" s="112" t="s">
        <v>126</v>
      </c>
      <c r="J10" s="110">
        <v>2.5</v>
      </c>
      <c r="K10" s="111">
        <f t="shared" si="1"/>
        <v>0</v>
      </c>
    </row>
    <row r="11" spans="1:11" ht="60">
      <c r="A11" s="107">
        <v>5</v>
      </c>
      <c r="B11" s="108" t="s">
        <v>125</v>
      </c>
      <c r="C11" s="109"/>
      <c r="D11" s="110">
        <v>2.5</v>
      </c>
      <c r="E11" s="112" t="s">
        <v>127</v>
      </c>
      <c r="F11" s="111">
        <f t="shared" si="0"/>
        <v>2.5</v>
      </c>
      <c r="G11" s="112"/>
      <c r="H11" s="113"/>
      <c r="I11" s="112" t="s">
        <v>127</v>
      </c>
      <c r="J11" s="110">
        <v>2.5</v>
      </c>
      <c r="K11" s="111">
        <f t="shared" si="1"/>
        <v>0</v>
      </c>
    </row>
    <row r="12" spans="1:11" ht="30">
      <c r="A12" s="114">
        <v>6</v>
      </c>
      <c r="B12" s="108" t="s">
        <v>128</v>
      </c>
      <c r="C12" s="113">
        <v>1.2</v>
      </c>
      <c r="D12" s="110"/>
      <c r="E12" s="112"/>
      <c r="F12" s="111">
        <f t="shared" si="0"/>
        <v>1.2</v>
      </c>
      <c r="G12" s="112"/>
      <c r="H12" s="113"/>
      <c r="I12" s="112"/>
      <c r="J12" s="110"/>
      <c r="K12" s="111">
        <f t="shared" si="1"/>
        <v>1.2</v>
      </c>
    </row>
    <row r="13" spans="1:11" ht="30">
      <c r="A13" s="107">
        <v>7</v>
      </c>
      <c r="B13" s="108" t="s">
        <v>129</v>
      </c>
      <c r="C13" s="113">
        <v>1.5</v>
      </c>
      <c r="D13" s="110"/>
      <c r="E13" s="112"/>
      <c r="F13" s="111">
        <f t="shared" si="0"/>
        <v>1.5</v>
      </c>
      <c r="G13" s="112"/>
      <c r="H13" s="113"/>
      <c r="I13" s="112"/>
      <c r="J13" s="110"/>
      <c r="K13" s="111">
        <f t="shared" si="1"/>
        <v>1.5</v>
      </c>
    </row>
    <row r="14" spans="1:11" s="120" customFormat="1">
      <c r="A14" s="115">
        <v>8</v>
      </c>
      <c r="B14" s="116" t="s">
        <v>130</v>
      </c>
      <c r="C14" s="117">
        <v>583.29999999999995</v>
      </c>
      <c r="D14" s="118"/>
      <c r="E14" s="116"/>
      <c r="F14" s="119">
        <f t="shared" si="0"/>
        <v>583.29999999999995</v>
      </c>
      <c r="G14" s="116"/>
      <c r="H14" s="117"/>
      <c r="I14" s="116"/>
      <c r="J14" s="117"/>
      <c r="K14" s="119">
        <f t="shared" si="1"/>
        <v>583.29999999999995</v>
      </c>
    </row>
    <row r="15" spans="1:11">
      <c r="A15" s="121"/>
      <c r="B15" s="121" t="s">
        <v>131</v>
      </c>
      <c r="C15" s="111">
        <f>SUM(C7:C14)</f>
        <v>586</v>
      </c>
      <c r="D15" s="122">
        <f>SUM(D7:D14)</f>
        <v>29.1</v>
      </c>
      <c r="E15" s="112"/>
      <c r="F15" s="111">
        <f>SUM(F7:F14)</f>
        <v>615.09999999999991</v>
      </c>
      <c r="G15" s="112"/>
      <c r="H15" s="111">
        <f>SUM(H7:H14)</f>
        <v>0</v>
      </c>
      <c r="I15" s="112"/>
      <c r="J15" s="111">
        <f>SUM(J7:J14)</f>
        <v>29.1</v>
      </c>
      <c r="K15" s="111">
        <f>SUM(K7:K14)</f>
        <v>586</v>
      </c>
    </row>
    <row r="19" spans="2:5">
      <c r="B19" t="s">
        <v>132</v>
      </c>
      <c r="C19" t="s">
        <v>133</v>
      </c>
      <c r="E19" t="s">
        <v>134</v>
      </c>
    </row>
    <row r="22" spans="2:5">
      <c r="B22" t="s">
        <v>25</v>
      </c>
      <c r="C22" t="s">
        <v>133</v>
      </c>
      <c r="E22" t="s">
        <v>135</v>
      </c>
    </row>
  </sheetData>
  <mergeCells count="6">
    <mergeCell ref="A5:A6"/>
    <mergeCell ref="B5:B6"/>
    <mergeCell ref="C5:E5"/>
    <mergeCell ref="F5:F6"/>
    <mergeCell ref="G5:J5"/>
    <mergeCell ref="K5:K6"/>
  </mergeCells>
  <pageMargins left="0.39370078740157483" right="0.39370078740157483" top="0.39370078740157483" bottom="0.39370078740157483" header="0.39370078740157483" footer="0.39370078740157483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zoomScaleNormal="100" workbookViewId="0">
      <selection activeCell="B7" sqref="B7:C7"/>
    </sheetView>
  </sheetViews>
  <sheetFormatPr defaultRowHeight="15"/>
  <cols>
    <col min="1" max="1" width="5.85546875" customWidth="1"/>
    <col min="2" max="2" width="22" customWidth="1"/>
    <col min="3" max="3" width="13.140625" customWidth="1"/>
    <col min="5" max="5" width="52.7109375" customWidth="1"/>
    <col min="6" max="6" width="11.7109375" customWidth="1"/>
    <col min="7" max="7" width="16.5703125" customWidth="1"/>
    <col min="9" max="9" width="54.7109375" customWidth="1"/>
    <col min="10" max="10" width="8.5703125" customWidth="1"/>
    <col min="11" max="11" width="15.5703125" customWidth="1"/>
    <col min="257" max="257" width="5.85546875" customWidth="1"/>
    <col min="258" max="258" width="22" customWidth="1"/>
    <col min="259" max="259" width="13.140625" customWidth="1"/>
    <col min="261" max="261" width="52.7109375" customWidth="1"/>
    <col min="262" max="262" width="11.7109375" customWidth="1"/>
    <col min="263" max="263" width="16.5703125" customWidth="1"/>
    <col min="265" max="265" width="54.7109375" customWidth="1"/>
    <col min="266" max="266" width="8.5703125" customWidth="1"/>
    <col min="267" max="267" width="15.5703125" customWidth="1"/>
    <col min="513" max="513" width="5.85546875" customWidth="1"/>
    <col min="514" max="514" width="22" customWidth="1"/>
    <col min="515" max="515" width="13.140625" customWidth="1"/>
    <col min="517" max="517" width="52.7109375" customWidth="1"/>
    <col min="518" max="518" width="11.7109375" customWidth="1"/>
    <col min="519" max="519" width="16.5703125" customWidth="1"/>
    <col min="521" max="521" width="54.7109375" customWidth="1"/>
    <col min="522" max="522" width="8.5703125" customWidth="1"/>
    <col min="523" max="523" width="15.5703125" customWidth="1"/>
    <col min="769" max="769" width="5.85546875" customWidth="1"/>
    <col min="770" max="770" width="22" customWidth="1"/>
    <col min="771" max="771" width="13.140625" customWidth="1"/>
    <col min="773" max="773" width="52.7109375" customWidth="1"/>
    <col min="774" max="774" width="11.7109375" customWidth="1"/>
    <col min="775" max="775" width="16.5703125" customWidth="1"/>
    <col min="777" max="777" width="54.7109375" customWidth="1"/>
    <col min="778" max="778" width="8.5703125" customWidth="1"/>
    <col min="779" max="779" width="15.5703125" customWidth="1"/>
    <col min="1025" max="1025" width="5.85546875" customWidth="1"/>
    <col min="1026" max="1026" width="22" customWidth="1"/>
    <col min="1027" max="1027" width="13.140625" customWidth="1"/>
    <col min="1029" max="1029" width="52.7109375" customWidth="1"/>
    <col min="1030" max="1030" width="11.7109375" customWidth="1"/>
    <col min="1031" max="1031" width="16.5703125" customWidth="1"/>
    <col min="1033" max="1033" width="54.7109375" customWidth="1"/>
    <col min="1034" max="1034" width="8.5703125" customWidth="1"/>
    <col min="1035" max="1035" width="15.5703125" customWidth="1"/>
    <col min="1281" max="1281" width="5.85546875" customWidth="1"/>
    <col min="1282" max="1282" width="22" customWidth="1"/>
    <col min="1283" max="1283" width="13.140625" customWidth="1"/>
    <col min="1285" max="1285" width="52.7109375" customWidth="1"/>
    <col min="1286" max="1286" width="11.7109375" customWidth="1"/>
    <col min="1287" max="1287" width="16.5703125" customWidth="1"/>
    <col min="1289" max="1289" width="54.7109375" customWidth="1"/>
    <col min="1290" max="1290" width="8.5703125" customWidth="1"/>
    <col min="1291" max="1291" width="15.5703125" customWidth="1"/>
    <col min="1537" max="1537" width="5.85546875" customWidth="1"/>
    <col min="1538" max="1538" width="22" customWidth="1"/>
    <col min="1539" max="1539" width="13.140625" customWidth="1"/>
    <col min="1541" max="1541" width="52.7109375" customWidth="1"/>
    <col min="1542" max="1542" width="11.7109375" customWidth="1"/>
    <col min="1543" max="1543" width="16.5703125" customWidth="1"/>
    <col min="1545" max="1545" width="54.7109375" customWidth="1"/>
    <col min="1546" max="1546" width="8.5703125" customWidth="1"/>
    <col min="1547" max="1547" width="15.5703125" customWidth="1"/>
    <col min="1793" max="1793" width="5.85546875" customWidth="1"/>
    <col min="1794" max="1794" width="22" customWidth="1"/>
    <col min="1795" max="1795" width="13.140625" customWidth="1"/>
    <col min="1797" max="1797" width="52.7109375" customWidth="1"/>
    <col min="1798" max="1798" width="11.7109375" customWidth="1"/>
    <col min="1799" max="1799" width="16.5703125" customWidth="1"/>
    <col min="1801" max="1801" width="54.7109375" customWidth="1"/>
    <col min="1802" max="1802" width="8.5703125" customWidth="1"/>
    <col min="1803" max="1803" width="15.5703125" customWidth="1"/>
    <col min="2049" max="2049" width="5.85546875" customWidth="1"/>
    <col min="2050" max="2050" width="22" customWidth="1"/>
    <col min="2051" max="2051" width="13.140625" customWidth="1"/>
    <col min="2053" max="2053" width="52.7109375" customWidth="1"/>
    <col min="2054" max="2054" width="11.7109375" customWidth="1"/>
    <col min="2055" max="2055" width="16.5703125" customWidth="1"/>
    <col min="2057" max="2057" width="54.7109375" customWidth="1"/>
    <col min="2058" max="2058" width="8.5703125" customWidth="1"/>
    <col min="2059" max="2059" width="15.5703125" customWidth="1"/>
    <col min="2305" max="2305" width="5.85546875" customWidth="1"/>
    <col min="2306" max="2306" width="22" customWidth="1"/>
    <col min="2307" max="2307" width="13.140625" customWidth="1"/>
    <col min="2309" max="2309" width="52.7109375" customWidth="1"/>
    <col min="2310" max="2310" width="11.7109375" customWidth="1"/>
    <col min="2311" max="2311" width="16.5703125" customWidth="1"/>
    <col min="2313" max="2313" width="54.7109375" customWidth="1"/>
    <col min="2314" max="2314" width="8.5703125" customWidth="1"/>
    <col min="2315" max="2315" width="15.5703125" customWidth="1"/>
    <col min="2561" max="2561" width="5.85546875" customWidth="1"/>
    <col min="2562" max="2562" width="22" customWidth="1"/>
    <col min="2563" max="2563" width="13.140625" customWidth="1"/>
    <col min="2565" max="2565" width="52.7109375" customWidth="1"/>
    <col min="2566" max="2566" width="11.7109375" customWidth="1"/>
    <col min="2567" max="2567" width="16.5703125" customWidth="1"/>
    <col min="2569" max="2569" width="54.7109375" customWidth="1"/>
    <col min="2570" max="2570" width="8.5703125" customWidth="1"/>
    <col min="2571" max="2571" width="15.5703125" customWidth="1"/>
    <col min="2817" max="2817" width="5.85546875" customWidth="1"/>
    <col min="2818" max="2818" width="22" customWidth="1"/>
    <col min="2819" max="2819" width="13.140625" customWidth="1"/>
    <col min="2821" max="2821" width="52.7109375" customWidth="1"/>
    <col min="2822" max="2822" width="11.7109375" customWidth="1"/>
    <col min="2823" max="2823" width="16.5703125" customWidth="1"/>
    <col min="2825" max="2825" width="54.7109375" customWidth="1"/>
    <col min="2826" max="2826" width="8.5703125" customWidth="1"/>
    <col min="2827" max="2827" width="15.5703125" customWidth="1"/>
    <col min="3073" max="3073" width="5.85546875" customWidth="1"/>
    <col min="3074" max="3074" width="22" customWidth="1"/>
    <col min="3075" max="3075" width="13.140625" customWidth="1"/>
    <col min="3077" max="3077" width="52.7109375" customWidth="1"/>
    <col min="3078" max="3078" width="11.7109375" customWidth="1"/>
    <col min="3079" max="3079" width="16.5703125" customWidth="1"/>
    <col min="3081" max="3081" width="54.7109375" customWidth="1"/>
    <col min="3082" max="3082" width="8.5703125" customWidth="1"/>
    <col min="3083" max="3083" width="15.5703125" customWidth="1"/>
    <col min="3329" max="3329" width="5.85546875" customWidth="1"/>
    <col min="3330" max="3330" width="22" customWidth="1"/>
    <col min="3331" max="3331" width="13.140625" customWidth="1"/>
    <col min="3333" max="3333" width="52.7109375" customWidth="1"/>
    <col min="3334" max="3334" width="11.7109375" customWidth="1"/>
    <col min="3335" max="3335" width="16.5703125" customWidth="1"/>
    <col min="3337" max="3337" width="54.7109375" customWidth="1"/>
    <col min="3338" max="3338" width="8.5703125" customWidth="1"/>
    <col min="3339" max="3339" width="15.5703125" customWidth="1"/>
    <col min="3585" max="3585" width="5.85546875" customWidth="1"/>
    <col min="3586" max="3586" width="22" customWidth="1"/>
    <col min="3587" max="3587" width="13.140625" customWidth="1"/>
    <col min="3589" max="3589" width="52.7109375" customWidth="1"/>
    <col min="3590" max="3590" width="11.7109375" customWidth="1"/>
    <col min="3591" max="3591" width="16.5703125" customWidth="1"/>
    <col min="3593" max="3593" width="54.7109375" customWidth="1"/>
    <col min="3594" max="3594" width="8.5703125" customWidth="1"/>
    <col min="3595" max="3595" width="15.5703125" customWidth="1"/>
    <col min="3841" max="3841" width="5.85546875" customWidth="1"/>
    <col min="3842" max="3842" width="22" customWidth="1"/>
    <col min="3843" max="3843" width="13.140625" customWidth="1"/>
    <col min="3845" max="3845" width="52.7109375" customWidth="1"/>
    <col min="3846" max="3846" width="11.7109375" customWidth="1"/>
    <col min="3847" max="3847" width="16.5703125" customWidth="1"/>
    <col min="3849" max="3849" width="54.7109375" customWidth="1"/>
    <col min="3850" max="3850" width="8.5703125" customWidth="1"/>
    <col min="3851" max="3851" width="15.5703125" customWidth="1"/>
    <col min="4097" max="4097" width="5.85546875" customWidth="1"/>
    <col min="4098" max="4098" width="22" customWidth="1"/>
    <col min="4099" max="4099" width="13.140625" customWidth="1"/>
    <col min="4101" max="4101" width="52.7109375" customWidth="1"/>
    <col min="4102" max="4102" width="11.7109375" customWidth="1"/>
    <col min="4103" max="4103" width="16.5703125" customWidth="1"/>
    <col min="4105" max="4105" width="54.7109375" customWidth="1"/>
    <col min="4106" max="4106" width="8.5703125" customWidth="1"/>
    <col min="4107" max="4107" width="15.5703125" customWidth="1"/>
    <col min="4353" max="4353" width="5.85546875" customWidth="1"/>
    <col min="4354" max="4354" width="22" customWidth="1"/>
    <col min="4355" max="4355" width="13.140625" customWidth="1"/>
    <col min="4357" max="4357" width="52.7109375" customWidth="1"/>
    <col min="4358" max="4358" width="11.7109375" customWidth="1"/>
    <col min="4359" max="4359" width="16.5703125" customWidth="1"/>
    <col min="4361" max="4361" width="54.7109375" customWidth="1"/>
    <col min="4362" max="4362" width="8.5703125" customWidth="1"/>
    <col min="4363" max="4363" width="15.5703125" customWidth="1"/>
    <col min="4609" max="4609" width="5.85546875" customWidth="1"/>
    <col min="4610" max="4610" width="22" customWidth="1"/>
    <col min="4611" max="4611" width="13.140625" customWidth="1"/>
    <col min="4613" max="4613" width="52.7109375" customWidth="1"/>
    <col min="4614" max="4614" width="11.7109375" customWidth="1"/>
    <col min="4615" max="4615" width="16.5703125" customWidth="1"/>
    <col min="4617" max="4617" width="54.7109375" customWidth="1"/>
    <col min="4618" max="4618" width="8.5703125" customWidth="1"/>
    <col min="4619" max="4619" width="15.5703125" customWidth="1"/>
    <col min="4865" max="4865" width="5.85546875" customWidth="1"/>
    <col min="4866" max="4866" width="22" customWidth="1"/>
    <col min="4867" max="4867" width="13.140625" customWidth="1"/>
    <col min="4869" max="4869" width="52.7109375" customWidth="1"/>
    <col min="4870" max="4870" width="11.7109375" customWidth="1"/>
    <col min="4871" max="4871" width="16.5703125" customWidth="1"/>
    <col min="4873" max="4873" width="54.7109375" customWidth="1"/>
    <col min="4874" max="4874" width="8.5703125" customWidth="1"/>
    <col min="4875" max="4875" width="15.5703125" customWidth="1"/>
    <col min="5121" max="5121" width="5.85546875" customWidth="1"/>
    <col min="5122" max="5122" width="22" customWidth="1"/>
    <col min="5123" max="5123" width="13.140625" customWidth="1"/>
    <col min="5125" max="5125" width="52.7109375" customWidth="1"/>
    <col min="5126" max="5126" width="11.7109375" customWidth="1"/>
    <col min="5127" max="5127" width="16.5703125" customWidth="1"/>
    <col min="5129" max="5129" width="54.7109375" customWidth="1"/>
    <col min="5130" max="5130" width="8.5703125" customWidth="1"/>
    <col min="5131" max="5131" width="15.5703125" customWidth="1"/>
    <col min="5377" max="5377" width="5.85546875" customWidth="1"/>
    <col min="5378" max="5378" width="22" customWidth="1"/>
    <col min="5379" max="5379" width="13.140625" customWidth="1"/>
    <col min="5381" max="5381" width="52.7109375" customWidth="1"/>
    <col min="5382" max="5382" width="11.7109375" customWidth="1"/>
    <col min="5383" max="5383" width="16.5703125" customWidth="1"/>
    <col min="5385" max="5385" width="54.7109375" customWidth="1"/>
    <col min="5386" max="5386" width="8.5703125" customWidth="1"/>
    <col min="5387" max="5387" width="15.5703125" customWidth="1"/>
    <col min="5633" max="5633" width="5.85546875" customWidth="1"/>
    <col min="5634" max="5634" width="22" customWidth="1"/>
    <col min="5635" max="5635" width="13.140625" customWidth="1"/>
    <col min="5637" max="5637" width="52.7109375" customWidth="1"/>
    <col min="5638" max="5638" width="11.7109375" customWidth="1"/>
    <col min="5639" max="5639" width="16.5703125" customWidth="1"/>
    <col min="5641" max="5641" width="54.7109375" customWidth="1"/>
    <col min="5642" max="5642" width="8.5703125" customWidth="1"/>
    <col min="5643" max="5643" width="15.5703125" customWidth="1"/>
    <col min="5889" max="5889" width="5.85546875" customWidth="1"/>
    <col min="5890" max="5890" width="22" customWidth="1"/>
    <col min="5891" max="5891" width="13.140625" customWidth="1"/>
    <col min="5893" max="5893" width="52.7109375" customWidth="1"/>
    <col min="5894" max="5894" width="11.7109375" customWidth="1"/>
    <col min="5895" max="5895" width="16.5703125" customWidth="1"/>
    <col min="5897" max="5897" width="54.7109375" customWidth="1"/>
    <col min="5898" max="5898" width="8.5703125" customWidth="1"/>
    <col min="5899" max="5899" width="15.5703125" customWidth="1"/>
    <col min="6145" max="6145" width="5.85546875" customWidth="1"/>
    <col min="6146" max="6146" width="22" customWidth="1"/>
    <col min="6147" max="6147" width="13.140625" customWidth="1"/>
    <col min="6149" max="6149" width="52.7109375" customWidth="1"/>
    <col min="6150" max="6150" width="11.7109375" customWidth="1"/>
    <col min="6151" max="6151" width="16.5703125" customWidth="1"/>
    <col min="6153" max="6153" width="54.7109375" customWidth="1"/>
    <col min="6154" max="6154" width="8.5703125" customWidth="1"/>
    <col min="6155" max="6155" width="15.5703125" customWidth="1"/>
    <col min="6401" max="6401" width="5.85546875" customWidth="1"/>
    <col min="6402" max="6402" width="22" customWidth="1"/>
    <col min="6403" max="6403" width="13.140625" customWidth="1"/>
    <col min="6405" max="6405" width="52.7109375" customWidth="1"/>
    <col min="6406" max="6406" width="11.7109375" customWidth="1"/>
    <col min="6407" max="6407" width="16.5703125" customWidth="1"/>
    <col min="6409" max="6409" width="54.7109375" customWidth="1"/>
    <col min="6410" max="6410" width="8.5703125" customWidth="1"/>
    <col min="6411" max="6411" width="15.5703125" customWidth="1"/>
    <col min="6657" max="6657" width="5.85546875" customWidth="1"/>
    <col min="6658" max="6658" width="22" customWidth="1"/>
    <col min="6659" max="6659" width="13.140625" customWidth="1"/>
    <col min="6661" max="6661" width="52.7109375" customWidth="1"/>
    <col min="6662" max="6662" width="11.7109375" customWidth="1"/>
    <col min="6663" max="6663" width="16.5703125" customWidth="1"/>
    <col min="6665" max="6665" width="54.7109375" customWidth="1"/>
    <col min="6666" max="6666" width="8.5703125" customWidth="1"/>
    <col min="6667" max="6667" width="15.5703125" customWidth="1"/>
    <col min="6913" max="6913" width="5.85546875" customWidth="1"/>
    <col min="6914" max="6914" width="22" customWidth="1"/>
    <col min="6915" max="6915" width="13.140625" customWidth="1"/>
    <col min="6917" max="6917" width="52.7109375" customWidth="1"/>
    <col min="6918" max="6918" width="11.7109375" customWidth="1"/>
    <col min="6919" max="6919" width="16.5703125" customWidth="1"/>
    <col min="6921" max="6921" width="54.7109375" customWidth="1"/>
    <col min="6922" max="6922" width="8.5703125" customWidth="1"/>
    <col min="6923" max="6923" width="15.5703125" customWidth="1"/>
    <col min="7169" max="7169" width="5.85546875" customWidth="1"/>
    <col min="7170" max="7170" width="22" customWidth="1"/>
    <col min="7171" max="7171" width="13.140625" customWidth="1"/>
    <col min="7173" max="7173" width="52.7109375" customWidth="1"/>
    <col min="7174" max="7174" width="11.7109375" customWidth="1"/>
    <col min="7175" max="7175" width="16.5703125" customWidth="1"/>
    <col min="7177" max="7177" width="54.7109375" customWidth="1"/>
    <col min="7178" max="7178" width="8.5703125" customWidth="1"/>
    <col min="7179" max="7179" width="15.5703125" customWidth="1"/>
    <col min="7425" max="7425" width="5.85546875" customWidth="1"/>
    <col min="7426" max="7426" width="22" customWidth="1"/>
    <col min="7427" max="7427" width="13.140625" customWidth="1"/>
    <col min="7429" max="7429" width="52.7109375" customWidth="1"/>
    <col min="7430" max="7430" width="11.7109375" customWidth="1"/>
    <col min="7431" max="7431" width="16.5703125" customWidth="1"/>
    <col min="7433" max="7433" width="54.7109375" customWidth="1"/>
    <col min="7434" max="7434" width="8.5703125" customWidth="1"/>
    <col min="7435" max="7435" width="15.5703125" customWidth="1"/>
    <col min="7681" max="7681" width="5.85546875" customWidth="1"/>
    <col min="7682" max="7682" width="22" customWidth="1"/>
    <col min="7683" max="7683" width="13.140625" customWidth="1"/>
    <col min="7685" max="7685" width="52.7109375" customWidth="1"/>
    <col min="7686" max="7686" width="11.7109375" customWidth="1"/>
    <col min="7687" max="7687" width="16.5703125" customWidth="1"/>
    <col min="7689" max="7689" width="54.7109375" customWidth="1"/>
    <col min="7690" max="7690" width="8.5703125" customWidth="1"/>
    <col min="7691" max="7691" width="15.5703125" customWidth="1"/>
    <col min="7937" max="7937" width="5.85546875" customWidth="1"/>
    <col min="7938" max="7938" width="22" customWidth="1"/>
    <col min="7939" max="7939" width="13.140625" customWidth="1"/>
    <col min="7941" max="7941" width="52.7109375" customWidth="1"/>
    <col min="7942" max="7942" width="11.7109375" customWidth="1"/>
    <col min="7943" max="7943" width="16.5703125" customWidth="1"/>
    <col min="7945" max="7945" width="54.7109375" customWidth="1"/>
    <col min="7946" max="7946" width="8.5703125" customWidth="1"/>
    <col min="7947" max="7947" width="15.5703125" customWidth="1"/>
    <col min="8193" max="8193" width="5.85546875" customWidth="1"/>
    <col min="8194" max="8194" width="22" customWidth="1"/>
    <col min="8195" max="8195" width="13.140625" customWidth="1"/>
    <col min="8197" max="8197" width="52.7109375" customWidth="1"/>
    <col min="8198" max="8198" width="11.7109375" customWidth="1"/>
    <col min="8199" max="8199" width="16.5703125" customWidth="1"/>
    <col min="8201" max="8201" width="54.7109375" customWidth="1"/>
    <col min="8202" max="8202" width="8.5703125" customWidth="1"/>
    <col min="8203" max="8203" width="15.5703125" customWidth="1"/>
    <col min="8449" max="8449" width="5.85546875" customWidth="1"/>
    <col min="8450" max="8450" width="22" customWidth="1"/>
    <col min="8451" max="8451" width="13.140625" customWidth="1"/>
    <col min="8453" max="8453" width="52.7109375" customWidth="1"/>
    <col min="8454" max="8454" width="11.7109375" customWidth="1"/>
    <col min="8455" max="8455" width="16.5703125" customWidth="1"/>
    <col min="8457" max="8457" width="54.7109375" customWidth="1"/>
    <col min="8458" max="8458" width="8.5703125" customWidth="1"/>
    <col min="8459" max="8459" width="15.5703125" customWidth="1"/>
    <col min="8705" max="8705" width="5.85546875" customWidth="1"/>
    <col min="8706" max="8706" width="22" customWidth="1"/>
    <col min="8707" max="8707" width="13.140625" customWidth="1"/>
    <col min="8709" max="8709" width="52.7109375" customWidth="1"/>
    <col min="8710" max="8710" width="11.7109375" customWidth="1"/>
    <col min="8711" max="8711" width="16.5703125" customWidth="1"/>
    <col min="8713" max="8713" width="54.7109375" customWidth="1"/>
    <col min="8714" max="8714" width="8.5703125" customWidth="1"/>
    <col min="8715" max="8715" width="15.5703125" customWidth="1"/>
    <col min="8961" max="8961" width="5.85546875" customWidth="1"/>
    <col min="8962" max="8962" width="22" customWidth="1"/>
    <col min="8963" max="8963" width="13.140625" customWidth="1"/>
    <col min="8965" max="8965" width="52.7109375" customWidth="1"/>
    <col min="8966" max="8966" width="11.7109375" customWidth="1"/>
    <col min="8967" max="8967" width="16.5703125" customWidth="1"/>
    <col min="8969" max="8969" width="54.7109375" customWidth="1"/>
    <col min="8970" max="8970" width="8.5703125" customWidth="1"/>
    <col min="8971" max="8971" width="15.5703125" customWidth="1"/>
    <col min="9217" max="9217" width="5.85546875" customWidth="1"/>
    <col min="9218" max="9218" width="22" customWidth="1"/>
    <col min="9219" max="9219" width="13.140625" customWidth="1"/>
    <col min="9221" max="9221" width="52.7109375" customWidth="1"/>
    <col min="9222" max="9222" width="11.7109375" customWidth="1"/>
    <col min="9223" max="9223" width="16.5703125" customWidth="1"/>
    <col min="9225" max="9225" width="54.7109375" customWidth="1"/>
    <col min="9226" max="9226" width="8.5703125" customWidth="1"/>
    <col min="9227" max="9227" width="15.5703125" customWidth="1"/>
    <col min="9473" max="9473" width="5.85546875" customWidth="1"/>
    <col min="9474" max="9474" width="22" customWidth="1"/>
    <col min="9475" max="9475" width="13.140625" customWidth="1"/>
    <col min="9477" max="9477" width="52.7109375" customWidth="1"/>
    <col min="9478" max="9478" width="11.7109375" customWidth="1"/>
    <col min="9479" max="9479" width="16.5703125" customWidth="1"/>
    <col min="9481" max="9481" width="54.7109375" customWidth="1"/>
    <col min="9482" max="9482" width="8.5703125" customWidth="1"/>
    <col min="9483" max="9483" width="15.5703125" customWidth="1"/>
    <col min="9729" max="9729" width="5.85546875" customWidth="1"/>
    <col min="9730" max="9730" width="22" customWidth="1"/>
    <col min="9731" max="9731" width="13.140625" customWidth="1"/>
    <col min="9733" max="9733" width="52.7109375" customWidth="1"/>
    <col min="9734" max="9734" width="11.7109375" customWidth="1"/>
    <col min="9735" max="9735" width="16.5703125" customWidth="1"/>
    <col min="9737" max="9737" width="54.7109375" customWidth="1"/>
    <col min="9738" max="9738" width="8.5703125" customWidth="1"/>
    <col min="9739" max="9739" width="15.5703125" customWidth="1"/>
    <col min="9985" max="9985" width="5.85546875" customWidth="1"/>
    <col min="9986" max="9986" width="22" customWidth="1"/>
    <col min="9987" max="9987" width="13.140625" customWidth="1"/>
    <col min="9989" max="9989" width="52.7109375" customWidth="1"/>
    <col min="9990" max="9990" width="11.7109375" customWidth="1"/>
    <col min="9991" max="9991" width="16.5703125" customWidth="1"/>
    <col min="9993" max="9993" width="54.7109375" customWidth="1"/>
    <col min="9994" max="9994" width="8.5703125" customWidth="1"/>
    <col min="9995" max="9995" width="15.5703125" customWidth="1"/>
    <col min="10241" max="10241" width="5.85546875" customWidth="1"/>
    <col min="10242" max="10242" width="22" customWidth="1"/>
    <col min="10243" max="10243" width="13.140625" customWidth="1"/>
    <col min="10245" max="10245" width="52.7109375" customWidth="1"/>
    <col min="10246" max="10246" width="11.7109375" customWidth="1"/>
    <col min="10247" max="10247" width="16.5703125" customWidth="1"/>
    <col min="10249" max="10249" width="54.7109375" customWidth="1"/>
    <col min="10250" max="10250" width="8.5703125" customWidth="1"/>
    <col min="10251" max="10251" width="15.5703125" customWidth="1"/>
    <col min="10497" max="10497" width="5.85546875" customWidth="1"/>
    <col min="10498" max="10498" width="22" customWidth="1"/>
    <col min="10499" max="10499" width="13.140625" customWidth="1"/>
    <col min="10501" max="10501" width="52.7109375" customWidth="1"/>
    <col min="10502" max="10502" width="11.7109375" customWidth="1"/>
    <col min="10503" max="10503" width="16.5703125" customWidth="1"/>
    <col min="10505" max="10505" width="54.7109375" customWidth="1"/>
    <col min="10506" max="10506" width="8.5703125" customWidth="1"/>
    <col min="10507" max="10507" width="15.5703125" customWidth="1"/>
    <col min="10753" max="10753" width="5.85546875" customWidth="1"/>
    <col min="10754" max="10754" width="22" customWidth="1"/>
    <col min="10755" max="10755" width="13.140625" customWidth="1"/>
    <col min="10757" max="10757" width="52.7109375" customWidth="1"/>
    <col min="10758" max="10758" width="11.7109375" customWidth="1"/>
    <col min="10759" max="10759" width="16.5703125" customWidth="1"/>
    <col min="10761" max="10761" width="54.7109375" customWidth="1"/>
    <col min="10762" max="10762" width="8.5703125" customWidth="1"/>
    <col min="10763" max="10763" width="15.5703125" customWidth="1"/>
    <col min="11009" max="11009" width="5.85546875" customWidth="1"/>
    <col min="11010" max="11010" width="22" customWidth="1"/>
    <col min="11011" max="11011" width="13.140625" customWidth="1"/>
    <col min="11013" max="11013" width="52.7109375" customWidth="1"/>
    <col min="11014" max="11014" width="11.7109375" customWidth="1"/>
    <col min="11015" max="11015" width="16.5703125" customWidth="1"/>
    <col min="11017" max="11017" width="54.7109375" customWidth="1"/>
    <col min="11018" max="11018" width="8.5703125" customWidth="1"/>
    <col min="11019" max="11019" width="15.5703125" customWidth="1"/>
    <col min="11265" max="11265" width="5.85546875" customWidth="1"/>
    <col min="11266" max="11266" width="22" customWidth="1"/>
    <col min="11267" max="11267" width="13.140625" customWidth="1"/>
    <col min="11269" max="11269" width="52.7109375" customWidth="1"/>
    <col min="11270" max="11270" width="11.7109375" customWidth="1"/>
    <col min="11271" max="11271" width="16.5703125" customWidth="1"/>
    <col min="11273" max="11273" width="54.7109375" customWidth="1"/>
    <col min="11274" max="11274" width="8.5703125" customWidth="1"/>
    <col min="11275" max="11275" width="15.5703125" customWidth="1"/>
    <col min="11521" max="11521" width="5.85546875" customWidth="1"/>
    <col min="11522" max="11522" width="22" customWidth="1"/>
    <col min="11523" max="11523" width="13.140625" customWidth="1"/>
    <col min="11525" max="11525" width="52.7109375" customWidth="1"/>
    <col min="11526" max="11526" width="11.7109375" customWidth="1"/>
    <col min="11527" max="11527" width="16.5703125" customWidth="1"/>
    <col min="11529" max="11529" width="54.7109375" customWidth="1"/>
    <col min="11530" max="11530" width="8.5703125" customWidth="1"/>
    <col min="11531" max="11531" width="15.5703125" customWidth="1"/>
    <col min="11777" max="11777" width="5.85546875" customWidth="1"/>
    <col min="11778" max="11778" width="22" customWidth="1"/>
    <col min="11779" max="11779" width="13.140625" customWidth="1"/>
    <col min="11781" max="11781" width="52.7109375" customWidth="1"/>
    <col min="11782" max="11782" width="11.7109375" customWidth="1"/>
    <col min="11783" max="11783" width="16.5703125" customWidth="1"/>
    <col min="11785" max="11785" width="54.7109375" customWidth="1"/>
    <col min="11786" max="11786" width="8.5703125" customWidth="1"/>
    <col min="11787" max="11787" width="15.5703125" customWidth="1"/>
    <col min="12033" max="12033" width="5.85546875" customWidth="1"/>
    <col min="12034" max="12034" width="22" customWidth="1"/>
    <col min="12035" max="12035" width="13.140625" customWidth="1"/>
    <col min="12037" max="12037" width="52.7109375" customWidth="1"/>
    <col min="12038" max="12038" width="11.7109375" customWidth="1"/>
    <col min="12039" max="12039" width="16.5703125" customWidth="1"/>
    <col min="12041" max="12041" width="54.7109375" customWidth="1"/>
    <col min="12042" max="12042" width="8.5703125" customWidth="1"/>
    <col min="12043" max="12043" width="15.5703125" customWidth="1"/>
    <col min="12289" max="12289" width="5.85546875" customWidth="1"/>
    <col min="12290" max="12290" width="22" customWidth="1"/>
    <col min="12291" max="12291" width="13.140625" customWidth="1"/>
    <col min="12293" max="12293" width="52.7109375" customWidth="1"/>
    <col min="12294" max="12294" width="11.7109375" customWidth="1"/>
    <col min="12295" max="12295" width="16.5703125" customWidth="1"/>
    <col min="12297" max="12297" width="54.7109375" customWidth="1"/>
    <col min="12298" max="12298" width="8.5703125" customWidth="1"/>
    <col min="12299" max="12299" width="15.5703125" customWidth="1"/>
    <col min="12545" max="12545" width="5.85546875" customWidth="1"/>
    <col min="12546" max="12546" width="22" customWidth="1"/>
    <col min="12547" max="12547" width="13.140625" customWidth="1"/>
    <col min="12549" max="12549" width="52.7109375" customWidth="1"/>
    <col min="12550" max="12550" width="11.7109375" customWidth="1"/>
    <col min="12551" max="12551" width="16.5703125" customWidth="1"/>
    <col min="12553" max="12553" width="54.7109375" customWidth="1"/>
    <col min="12554" max="12554" width="8.5703125" customWidth="1"/>
    <col min="12555" max="12555" width="15.5703125" customWidth="1"/>
    <col min="12801" max="12801" width="5.85546875" customWidth="1"/>
    <col min="12802" max="12802" width="22" customWidth="1"/>
    <col min="12803" max="12803" width="13.140625" customWidth="1"/>
    <col min="12805" max="12805" width="52.7109375" customWidth="1"/>
    <col min="12806" max="12806" width="11.7109375" customWidth="1"/>
    <col min="12807" max="12807" width="16.5703125" customWidth="1"/>
    <col min="12809" max="12809" width="54.7109375" customWidth="1"/>
    <col min="12810" max="12810" width="8.5703125" customWidth="1"/>
    <col min="12811" max="12811" width="15.5703125" customWidth="1"/>
    <col min="13057" max="13057" width="5.85546875" customWidth="1"/>
    <col min="13058" max="13058" width="22" customWidth="1"/>
    <col min="13059" max="13059" width="13.140625" customWidth="1"/>
    <col min="13061" max="13061" width="52.7109375" customWidth="1"/>
    <col min="13062" max="13062" width="11.7109375" customWidth="1"/>
    <col min="13063" max="13063" width="16.5703125" customWidth="1"/>
    <col min="13065" max="13065" width="54.7109375" customWidth="1"/>
    <col min="13066" max="13066" width="8.5703125" customWidth="1"/>
    <col min="13067" max="13067" width="15.5703125" customWidth="1"/>
    <col min="13313" max="13313" width="5.85546875" customWidth="1"/>
    <col min="13314" max="13314" width="22" customWidth="1"/>
    <col min="13315" max="13315" width="13.140625" customWidth="1"/>
    <col min="13317" max="13317" width="52.7109375" customWidth="1"/>
    <col min="13318" max="13318" width="11.7109375" customWidth="1"/>
    <col min="13319" max="13319" width="16.5703125" customWidth="1"/>
    <col min="13321" max="13321" width="54.7109375" customWidth="1"/>
    <col min="13322" max="13322" width="8.5703125" customWidth="1"/>
    <col min="13323" max="13323" width="15.5703125" customWidth="1"/>
    <col min="13569" max="13569" width="5.85546875" customWidth="1"/>
    <col min="13570" max="13570" width="22" customWidth="1"/>
    <col min="13571" max="13571" width="13.140625" customWidth="1"/>
    <col min="13573" max="13573" width="52.7109375" customWidth="1"/>
    <col min="13574" max="13574" width="11.7109375" customWidth="1"/>
    <col min="13575" max="13575" width="16.5703125" customWidth="1"/>
    <col min="13577" max="13577" width="54.7109375" customWidth="1"/>
    <col min="13578" max="13578" width="8.5703125" customWidth="1"/>
    <col min="13579" max="13579" width="15.5703125" customWidth="1"/>
    <col min="13825" max="13825" width="5.85546875" customWidth="1"/>
    <col min="13826" max="13826" width="22" customWidth="1"/>
    <col min="13827" max="13827" width="13.140625" customWidth="1"/>
    <col min="13829" max="13829" width="52.7109375" customWidth="1"/>
    <col min="13830" max="13830" width="11.7109375" customWidth="1"/>
    <col min="13831" max="13831" width="16.5703125" customWidth="1"/>
    <col min="13833" max="13833" width="54.7109375" customWidth="1"/>
    <col min="13834" max="13834" width="8.5703125" customWidth="1"/>
    <col min="13835" max="13835" width="15.5703125" customWidth="1"/>
    <col min="14081" max="14081" width="5.85546875" customWidth="1"/>
    <col min="14082" max="14082" width="22" customWidth="1"/>
    <col min="14083" max="14083" width="13.140625" customWidth="1"/>
    <col min="14085" max="14085" width="52.7109375" customWidth="1"/>
    <col min="14086" max="14086" width="11.7109375" customWidth="1"/>
    <col min="14087" max="14087" width="16.5703125" customWidth="1"/>
    <col min="14089" max="14089" width="54.7109375" customWidth="1"/>
    <col min="14090" max="14090" width="8.5703125" customWidth="1"/>
    <col min="14091" max="14091" width="15.5703125" customWidth="1"/>
    <col min="14337" max="14337" width="5.85546875" customWidth="1"/>
    <col min="14338" max="14338" width="22" customWidth="1"/>
    <col min="14339" max="14339" width="13.140625" customWidth="1"/>
    <col min="14341" max="14341" width="52.7109375" customWidth="1"/>
    <col min="14342" max="14342" width="11.7109375" customWidth="1"/>
    <col min="14343" max="14343" width="16.5703125" customWidth="1"/>
    <col min="14345" max="14345" width="54.7109375" customWidth="1"/>
    <col min="14346" max="14346" width="8.5703125" customWidth="1"/>
    <col min="14347" max="14347" width="15.5703125" customWidth="1"/>
    <col min="14593" max="14593" width="5.85546875" customWidth="1"/>
    <col min="14594" max="14594" width="22" customWidth="1"/>
    <col min="14595" max="14595" width="13.140625" customWidth="1"/>
    <col min="14597" max="14597" width="52.7109375" customWidth="1"/>
    <col min="14598" max="14598" width="11.7109375" customWidth="1"/>
    <col min="14599" max="14599" width="16.5703125" customWidth="1"/>
    <col min="14601" max="14601" width="54.7109375" customWidth="1"/>
    <col min="14602" max="14602" width="8.5703125" customWidth="1"/>
    <col min="14603" max="14603" width="15.5703125" customWidth="1"/>
    <col min="14849" max="14849" width="5.85546875" customWidth="1"/>
    <col min="14850" max="14850" width="22" customWidth="1"/>
    <col min="14851" max="14851" width="13.140625" customWidth="1"/>
    <col min="14853" max="14853" width="52.7109375" customWidth="1"/>
    <col min="14854" max="14854" width="11.7109375" customWidth="1"/>
    <col min="14855" max="14855" width="16.5703125" customWidth="1"/>
    <col min="14857" max="14857" width="54.7109375" customWidth="1"/>
    <col min="14858" max="14858" width="8.5703125" customWidth="1"/>
    <col min="14859" max="14859" width="15.5703125" customWidth="1"/>
    <col min="15105" max="15105" width="5.85546875" customWidth="1"/>
    <col min="15106" max="15106" width="22" customWidth="1"/>
    <col min="15107" max="15107" width="13.140625" customWidth="1"/>
    <col min="15109" max="15109" width="52.7109375" customWidth="1"/>
    <col min="15110" max="15110" width="11.7109375" customWidth="1"/>
    <col min="15111" max="15111" width="16.5703125" customWidth="1"/>
    <col min="15113" max="15113" width="54.7109375" customWidth="1"/>
    <col min="15114" max="15114" width="8.5703125" customWidth="1"/>
    <col min="15115" max="15115" width="15.5703125" customWidth="1"/>
    <col min="15361" max="15361" width="5.85546875" customWidth="1"/>
    <col min="15362" max="15362" width="22" customWidth="1"/>
    <col min="15363" max="15363" width="13.140625" customWidth="1"/>
    <col min="15365" max="15365" width="52.7109375" customWidth="1"/>
    <col min="15366" max="15366" width="11.7109375" customWidth="1"/>
    <col min="15367" max="15367" width="16.5703125" customWidth="1"/>
    <col min="15369" max="15369" width="54.7109375" customWidth="1"/>
    <col min="15370" max="15370" width="8.5703125" customWidth="1"/>
    <col min="15371" max="15371" width="15.5703125" customWidth="1"/>
    <col min="15617" max="15617" width="5.85546875" customWidth="1"/>
    <col min="15618" max="15618" width="22" customWidth="1"/>
    <col min="15619" max="15619" width="13.140625" customWidth="1"/>
    <col min="15621" max="15621" width="52.7109375" customWidth="1"/>
    <col min="15622" max="15622" width="11.7109375" customWidth="1"/>
    <col min="15623" max="15623" width="16.5703125" customWidth="1"/>
    <col min="15625" max="15625" width="54.7109375" customWidth="1"/>
    <col min="15626" max="15626" width="8.5703125" customWidth="1"/>
    <col min="15627" max="15627" width="15.5703125" customWidth="1"/>
    <col min="15873" max="15873" width="5.85546875" customWidth="1"/>
    <col min="15874" max="15874" width="22" customWidth="1"/>
    <col min="15875" max="15875" width="13.140625" customWidth="1"/>
    <col min="15877" max="15877" width="52.7109375" customWidth="1"/>
    <col min="15878" max="15878" width="11.7109375" customWidth="1"/>
    <col min="15879" max="15879" width="16.5703125" customWidth="1"/>
    <col min="15881" max="15881" width="54.7109375" customWidth="1"/>
    <col min="15882" max="15882" width="8.5703125" customWidth="1"/>
    <col min="15883" max="15883" width="15.5703125" customWidth="1"/>
    <col min="16129" max="16129" width="5.85546875" customWidth="1"/>
    <col min="16130" max="16130" width="22" customWidth="1"/>
    <col min="16131" max="16131" width="13.140625" customWidth="1"/>
    <col min="16133" max="16133" width="52.7109375" customWidth="1"/>
    <col min="16134" max="16134" width="11.7109375" customWidth="1"/>
    <col min="16135" max="16135" width="16.5703125" customWidth="1"/>
    <col min="16137" max="16137" width="54.7109375" customWidth="1"/>
    <col min="16138" max="16138" width="8.5703125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136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123" t="s">
        <v>3</v>
      </c>
      <c r="B4" s="123"/>
      <c r="C4" s="123"/>
      <c r="D4" s="123"/>
      <c r="E4" s="123"/>
      <c r="F4" s="123"/>
      <c r="G4" s="123"/>
      <c r="H4" s="123"/>
      <c r="I4" s="123"/>
      <c r="J4" s="124"/>
      <c r="K4" s="124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8" customHeight="1">
      <c r="A7" s="11"/>
      <c r="B7" s="125"/>
      <c r="C7" s="11"/>
      <c r="D7" s="11"/>
      <c r="E7" s="11"/>
      <c r="F7" s="126"/>
      <c r="G7" s="12"/>
      <c r="H7" s="11"/>
      <c r="I7" s="11"/>
      <c r="J7" s="11"/>
      <c r="K7" s="12"/>
    </row>
    <row r="8" spans="1:13" ht="15.75">
      <c r="A8" s="13">
        <v>1</v>
      </c>
      <c r="B8" s="14" t="s">
        <v>16</v>
      </c>
      <c r="C8" s="127">
        <v>160.81899999999999</v>
      </c>
      <c r="D8" s="15"/>
      <c r="E8" s="16"/>
      <c r="F8" s="17">
        <f t="shared" ref="F8:F40" si="0">SUM(C8,D8)</f>
        <v>160.81899999999999</v>
      </c>
      <c r="G8" s="14">
        <v>2210</v>
      </c>
      <c r="H8" s="15">
        <v>2.8980000000000001</v>
      </c>
      <c r="I8" s="16" t="s">
        <v>137</v>
      </c>
      <c r="J8" s="15"/>
      <c r="K8" s="19">
        <v>103.75</v>
      </c>
    </row>
    <row r="9" spans="1:13" ht="15.75">
      <c r="A9" s="13"/>
      <c r="B9" s="14"/>
      <c r="C9" s="128"/>
      <c r="D9" s="15"/>
      <c r="E9" s="16"/>
      <c r="F9" s="17">
        <f t="shared" ref="F9:F16" si="1">SUM(C12,D12)</f>
        <v>0</v>
      </c>
      <c r="G9" s="14"/>
      <c r="H9" s="15">
        <v>1.7789999999999999</v>
      </c>
      <c r="I9" s="16" t="s">
        <v>138</v>
      </c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1"/>
        <v>0</v>
      </c>
      <c r="G10" s="14">
        <v>2220</v>
      </c>
      <c r="H10" s="15">
        <v>1.694</v>
      </c>
      <c r="I10" s="16" t="s">
        <v>63</v>
      </c>
      <c r="J10" s="15"/>
      <c r="K10" s="19"/>
    </row>
    <row r="11" spans="1:13" ht="15.75">
      <c r="A11" s="20"/>
      <c r="B11" s="14"/>
      <c r="C11" s="15"/>
      <c r="D11" s="15"/>
      <c r="E11" s="16"/>
      <c r="F11" s="17">
        <f t="shared" si="1"/>
        <v>0</v>
      </c>
      <c r="G11" s="14">
        <v>2240</v>
      </c>
      <c r="H11" s="15">
        <v>29</v>
      </c>
      <c r="I11" s="16" t="s">
        <v>139</v>
      </c>
      <c r="J11" s="15"/>
      <c r="K11" s="19"/>
    </row>
    <row r="12" spans="1:13" ht="31.5">
      <c r="A12" s="20"/>
      <c r="B12" s="14"/>
      <c r="C12" s="15"/>
      <c r="D12" s="15"/>
      <c r="E12" s="16"/>
      <c r="F12" s="17">
        <f t="shared" si="1"/>
        <v>0</v>
      </c>
      <c r="G12" s="14"/>
      <c r="H12" s="15">
        <v>6.75</v>
      </c>
      <c r="I12" s="16" t="s">
        <v>140</v>
      </c>
      <c r="J12" s="15"/>
      <c r="K12" s="19"/>
    </row>
    <row r="13" spans="1:13" ht="15.75">
      <c r="A13" s="20"/>
      <c r="B13" s="14"/>
      <c r="C13" s="15"/>
      <c r="D13" s="15"/>
      <c r="E13" s="16"/>
      <c r="F13" s="17">
        <f t="shared" si="1"/>
        <v>0</v>
      </c>
      <c r="G13" s="14"/>
      <c r="H13" s="15">
        <v>4.26</v>
      </c>
      <c r="I13" s="16" t="s">
        <v>141</v>
      </c>
      <c r="J13" s="15"/>
      <c r="K13" s="19"/>
    </row>
    <row r="14" spans="1:13" ht="15.75">
      <c r="A14" s="20"/>
      <c r="B14" s="14"/>
      <c r="C14" s="15"/>
      <c r="D14" s="15"/>
      <c r="E14" s="16"/>
      <c r="F14" s="17">
        <f t="shared" si="1"/>
        <v>0</v>
      </c>
      <c r="G14" s="14"/>
      <c r="H14" s="15">
        <v>9</v>
      </c>
      <c r="I14" s="16" t="s">
        <v>142</v>
      </c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1"/>
        <v>0</v>
      </c>
      <c r="G15" s="14"/>
      <c r="H15" s="15"/>
      <c r="I15" s="16"/>
      <c r="J15" s="15"/>
      <c r="K15" s="19"/>
    </row>
    <row r="16" spans="1:13" ht="15.75">
      <c r="A16" s="20"/>
      <c r="B16" s="14"/>
      <c r="C16" s="15"/>
      <c r="D16" s="15"/>
      <c r="E16" s="16"/>
      <c r="F16" s="17">
        <f t="shared" si="1"/>
        <v>0</v>
      </c>
      <c r="G16" s="14">
        <v>3132</v>
      </c>
      <c r="H16" s="15">
        <v>2.8580000000000001</v>
      </c>
      <c r="I16" s="16" t="s">
        <v>143</v>
      </c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29"/>
      <c r="J17" s="15"/>
      <c r="K17" s="19"/>
    </row>
    <row r="18" spans="1:11" ht="15.75" hidden="1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 hidden="1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 hidden="1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 hidden="1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 hidden="1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 hidden="1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 hidden="1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 hidden="1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 hidden="1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 hidden="1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 hidden="1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 hidden="1">
      <c r="A37" s="21"/>
      <c r="B37" s="22"/>
      <c r="C37" s="23"/>
      <c r="D37" s="23"/>
      <c r="E37" s="24"/>
      <c r="F37" s="17">
        <f t="shared" si="0"/>
        <v>0</v>
      </c>
      <c r="G37" s="22"/>
      <c r="H37" s="23"/>
      <c r="I37" s="24"/>
      <c r="J37" s="23"/>
      <c r="K37" s="19"/>
    </row>
    <row r="38" spans="1:11" ht="15.75" hidden="1">
      <c r="A38" s="21"/>
      <c r="B38" s="22"/>
      <c r="C38" s="23"/>
      <c r="D38" s="23"/>
      <c r="E38" s="24"/>
      <c r="F38" s="17">
        <f t="shared" si="0"/>
        <v>0</v>
      </c>
      <c r="G38" s="22"/>
      <c r="H38" s="23"/>
      <c r="I38" s="24"/>
      <c r="J38" s="23"/>
      <c r="K38" s="19"/>
    </row>
    <row r="39" spans="1:11" ht="15.75" hidden="1">
      <c r="A39" s="21"/>
      <c r="B39" s="22"/>
      <c r="C39" s="23"/>
      <c r="D39" s="23"/>
      <c r="E39" s="24"/>
      <c r="F39" s="17">
        <f t="shared" si="0"/>
        <v>0</v>
      </c>
      <c r="G39" s="22"/>
      <c r="H39" s="23"/>
      <c r="I39" s="24"/>
      <c r="J39" s="23"/>
      <c r="K39" s="19"/>
    </row>
    <row r="40" spans="1:11" ht="15.75">
      <c r="A40" s="22"/>
      <c r="B40" s="25" t="s">
        <v>21</v>
      </c>
      <c r="C40" s="26">
        <f>SUM(C7:C39)</f>
        <v>160.81899999999999</v>
      </c>
      <c r="D40" s="26">
        <f>SUM(D8:D39)</f>
        <v>0</v>
      </c>
      <c r="E40" s="27"/>
      <c r="F40" s="28">
        <f t="shared" si="0"/>
        <v>160.81899999999999</v>
      </c>
      <c r="G40" s="29"/>
      <c r="H40" s="26">
        <f>SUM(H8:H39)</f>
        <v>58.238999999999997</v>
      </c>
      <c r="I40" s="27"/>
      <c r="J40" s="26">
        <f>SUM(J8:J39)</f>
        <v>0</v>
      </c>
      <c r="K40" s="26">
        <f>SUM(K8:K39)</f>
        <v>103.75</v>
      </c>
    </row>
    <row r="43" spans="1:11" ht="15.75">
      <c r="B43" s="31" t="s">
        <v>22</v>
      </c>
      <c r="F43" s="32"/>
      <c r="G43" s="33" t="s">
        <v>144</v>
      </c>
      <c r="H43" s="34"/>
    </row>
    <row r="44" spans="1:11">
      <c r="B44" s="31"/>
      <c r="F44" s="35" t="s">
        <v>24</v>
      </c>
      <c r="G44" s="36"/>
      <c r="H44" s="36"/>
    </row>
    <row r="45" spans="1:11" ht="15.75">
      <c r="B45" s="31" t="s">
        <v>25</v>
      </c>
      <c r="F45" s="32"/>
      <c r="G45" s="33" t="s">
        <v>145</v>
      </c>
      <c r="H45" s="34"/>
    </row>
    <row r="46" spans="1:11">
      <c r="F46" s="35" t="s">
        <v>24</v>
      </c>
      <c r="G46" s="36"/>
      <c r="H46" s="36"/>
    </row>
    <row r="47" spans="1:11">
      <c r="B47" t="s">
        <v>146</v>
      </c>
    </row>
    <row r="48" spans="1:11">
      <c r="B48" t="s">
        <v>147</v>
      </c>
    </row>
    <row r="49" spans="2:2">
      <c r="B49" t="s">
        <v>148</v>
      </c>
    </row>
  </sheetData>
  <mergeCells count="10">
    <mergeCell ref="K5:K6"/>
    <mergeCell ref="G43:H43"/>
    <mergeCell ref="G45:H45"/>
    <mergeCell ref="B3:J3"/>
    <mergeCell ref="A4:I4"/>
    <mergeCell ref="A5:A6"/>
    <mergeCell ref="B5:B6"/>
    <mergeCell ref="C5:E5"/>
    <mergeCell ref="F5:F6"/>
    <mergeCell ref="G5:J5"/>
  </mergeCells>
  <printOptions horizontalCentered="1" verticalCentered="1"/>
  <pageMargins left="0" right="0" top="0" bottom="0" header="0" footer="0"/>
  <pageSetup paperSize="9" scale="65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7"/>
  <sheetViews>
    <sheetView zoomScale="75" workbookViewId="0">
      <selection activeCell="C31" sqref="C31"/>
    </sheetView>
  </sheetViews>
  <sheetFormatPr defaultRowHeight="15"/>
  <cols>
    <col min="1" max="1" width="8.85546875" customWidth="1"/>
    <col min="2" max="2" width="18.28515625" customWidth="1"/>
    <col min="3" max="4" width="15.85546875" customWidth="1"/>
    <col min="5" max="5" width="16.140625" customWidth="1"/>
    <col min="6" max="6" width="15.28515625" customWidth="1"/>
    <col min="7" max="7" width="16.28515625" customWidth="1"/>
    <col min="8" max="8" width="11.140625" customWidth="1"/>
    <col min="9" max="9" width="23.85546875" customWidth="1"/>
    <col min="10" max="10" width="12.7109375" customWidth="1"/>
    <col min="11" max="11" width="14.140625" customWidth="1"/>
  </cols>
  <sheetData>
    <row r="1" spans="1:11" ht="37.5" customHeight="1">
      <c r="C1" s="130" t="s">
        <v>149</v>
      </c>
      <c r="D1" s="131"/>
      <c r="E1" s="131"/>
      <c r="F1" s="131"/>
      <c r="G1" s="131"/>
      <c r="H1" s="131"/>
      <c r="I1" s="131"/>
    </row>
    <row r="2" spans="1:11">
      <c r="C2" s="131"/>
      <c r="D2" s="131"/>
      <c r="E2" s="131"/>
      <c r="F2" s="131"/>
      <c r="G2" s="131"/>
      <c r="H2" s="131"/>
      <c r="I2" s="131"/>
    </row>
    <row r="3" spans="1:11" ht="21">
      <c r="B3" s="132" t="s">
        <v>150</v>
      </c>
      <c r="C3" s="133"/>
      <c r="D3" s="133"/>
      <c r="E3" s="133"/>
      <c r="F3" s="133"/>
      <c r="G3" s="133"/>
      <c r="H3" s="134"/>
      <c r="I3" s="134"/>
    </row>
    <row r="5" spans="1:11" ht="46.5" customHeight="1">
      <c r="A5" s="85" t="s">
        <v>151</v>
      </c>
      <c r="B5" s="85" t="s">
        <v>152</v>
      </c>
      <c r="C5" s="135" t="s">
        <v>153</v>
      </c>
      <c r="D5" s="136"/>
      <c r="E5" s="137"/>
      <c r="F5" s="85" t="s">
        <v>154</v>
      </c>
      <c r="G5" s="138" t="s">
        <v>155</v>
      </c>
      <c r="H5" s="139"/>
      <c r="I5" s="139"/>
      <c r="J5" s="140"/>
      <c r="K5" s="85" t="s">
        <v>156</v>
      </c>
    </row>
    <row r="6" spans="1:11" ht="88.5" customHeight="1">
      <c r="A6" s="90"/>
      <c r="B6" s="90"/>
      <c r="C6" s="91" t="s">
        <v>157</v>
      </c>
      <c r="D6" s="91" t="s">
        <v>158</v>
      </c>
      <c r="E6" s="91" t="s">
        <v>159</v>
      </c>
      <c r="F6" s="90"/>
      <c r="G6" s="141" t="s">
        <v>160</v>
      </c>
      <c r="H6" s="141" t="s">
        <v>161</v>
      </c>
      <c r="I6" s="141" t="s">
        <v>162</v>
      </c>
      <c r="J6" s="141" t="s">
        <v>161</v>
      </c>
      <c r="K6" s="90"/>
    </row>
    <row r="7" spans="1:11" ht="21.75" customHeight="1">
      <c r="A7" s="93">
        <v>1</v>
      </c>
      <c r="B7" s="93" t="s">
        <v>163</v>
      </c>
      <c r="C7" s="112">
        <v>134.01</v>
      </c>
      <c r="D7" s="112"/>
      <c r="E7" s="112"/>
      <c r="F7" s="142">
        <f>E7+D7+C7</f>
        <v>134.01</v>
      </c>
      <c r="G7" s="143">
        <v>2210</v>
      </c>
      <c r="H7" s="99">
        <f>J7+J8+J9+J10+J11+J12+J13+J14+J15+J16</f>
        <v>60.373000000000005</v>
      </c>
      <c r="I7" s="112" t="s">
        <v>164</v>
      </c>
      <c r="J7" s="144">
        <v>4.3840000000000003</v>
      </c>
      <c r="K7" s="142"/>
    </row>
    <row r="8" spans="1:11" ht="18" customHeight="1">
      <c r="A8" s="93">
        <v>2</v>
      </c>
      <c r="B8" s="112"/>
      <c r="C8" s="112"/>
      <c r="D8" s="112"/>
      <c r="E8" s="112"/>
      <c r="F8" s="142"/>
      <c r="G8" s="143"/>
      <c r="H8" s="145"/>
      <c r="I8" s="112" t="s">
        <v>165</v>
      </c>
      <c r="J8" s="144">
        <v>2.0830000000000002</v>
      </c>
      <c r="K8" s="142"/>
    </row>
    <row r="9" spans="1:11" ht="15.75">
      <c r="A9" s="93">
        <v>3</v>
      </c>
      <c r="B9" s="112"/>
      <c r="C9" s="112"/>
      <c r="D9" s="112"/>
      <c r="E9" s="112"/>
      <c r="F9" s="142"/>
      <c r="G9" s="143"/>
      <c r="H9" s="145"/>
      <c r="I9" s="112" t="s">
        <v>166</v>
      </c>
      <c r="J9" s="144">
        <v>26.855</v>
      </c>
      <c r="K9" s="142"/>
    </row>
    <row r="10" spans="1:11" ht="15.75">
      <c r="A10" s="93">
        <v>4</v>
      </c>
      <c r="B10" s="112"/>
      <c r="C10" s="112"/>
      <c r="D10" s="112"/>
      <c r="E10" s="112"/>
      <c r="F10" s="142"/>
      <c r="G10" s="143"/>
      <c r="H10" s="145"/>
      <c r="I10" s="112" t="s">
        <v>167</v>
      </c>
      <c r="J10" s="144">
        <v>7.0919999999999996</v>
      </c>
      <c r="K10" s="142"/>
    </row>
    <row r="11" spans="1:11" ht="30" customHeight="1">
      <c r="A11" s="93">
        <v>5</v>
      </c>
      <c r="B11" s="112"/>
      <c r="C11" s="112"/>
      <c r="D11" s="112"/>
      <c r="E11" s="112"/>
      <c r="F11" s="142"/>
      <c r="G11" s="143"/>
      <c r="H11" s="145"/>
      <c r="I11" s="108" t="s">
        <v>168</v>
      </c>
      <c r="J11" s="144">
        <v>0.77</v>
      </c>
      <c r="K11" s="142"/>
    </row>
    <row r="12" spans="1:11" ht="15.75">
      <c r="A12" s="93">
        <v>6</v>
      </c>
      <c r="B12" s="112"/>
      <c r="C12" s="112"/>
      <c r="D12" s="112"/>
      <c r="E12" s="112"/>
      <c r="F12" s="142"/>
      <c r="G12" s="143"/>
      <c r="H12" s="145"/>
      <c r="I12" s="112" t="s">
        <v>169</v>
      </c>
      <c r="J12" s="144">
        <v>2.2010000000000001</v>
      </c>
      <c r="K12" s="142"/>
    </row>
    <row r="13" spans="1:11" ht="15.75">
      <c r="A13" s="93">
        <v>7</v>
      </c>
      <c r="B13" s="112"/>
      <c r="C13" s="112"/>
      <c r="D13" s="112"/>
      <c r="E13" s="112"/>
      <c r="F13" s="142"/>
      <c r="G13" s="143"/>
      <c r="H13" s="145"/>
      <c r="I13" s="112" t="s">
        <v>170</v>
      </c>
      <c r="J13" s="144">
        <v>5.3259999999999996</v>
      </c>
      <c r="K13" s="142"/>
    </row>
    <row r="14" spans="1:11" ht="15.75">
      <c r="A14" s="93">
        <v>8</v>
      </c>
      <c r="B14" s="112"/>
      <c r="C14" s="112"/>
      <c r="D14" s="112"/>
      <c r="E14" s="112"/>
      <c r="F14" s="142"/>
      <c r="G14" s="143"/>
      <c r="H14" s="145"/>
      <c r="I14" s="112" t="s">
        <v>171</v>
      </c>
      <c r="J14" s="144">
        <v>4.798</v>
      </c>
      <c r="K14" s="142"/>
    </row>
    <row r="15" spans="1:11" ht="15.75">
      <c r="A15" s="93">
        <v>9</v>
      </c>
      <c r="B15" s="112"/>
      <c r="C15" s="112"/>
      <c r="D15" s="112"/>
      <c r="E15" s="112"/>
      <c r="F15" s="142"/>
      <c r="G15" s="143"/>
      <c r="H15" s="145"/>
      <c r="I15" s="112" t="s">
        <v>138</v>
      </c>
      <c r="J15" s="144">
        <v>5.0090000000000003</v>
      </c>
      <c r="K15" s="142"/>
    </row>
    <row r="16" spans="1:11" ht="15.75">
      <c r="A16" s="93">
        <v>10</v>
      </c>
      <c r="B16" s="112"/>
      <c r="C16" s="112"/>
      <c r="D16" s="112"/>
      <c r="E16" s="112"/>
      <c r="F16" s="142"/>
      <c r="G16" s="143"/>
      <c r="H16" s="145"/>
      <c r="I16" s="112" t="s">
        <v>172</v>
      </c>
      <c r="J16" s="144">
        <v>1.855</v>
      </c>
      <c r="K16" s="142"/>
    </row>
    <row r="17" spans="1:11" ht="15.75">
      <c r="A17" s="93">
        <v>11</v>
      </c>
      <c r="B17" s="112"/>
      <c r="C17" s="112"/>
      <c r="D17" s="112"/>
      <c r="E17" s="112"/>
      <c r="F17" s="142"/>
      <c r="G17" s="143">
        <v>2220</v>
      </c>
      <c r="H17" s="99">
        <f>J17+J18</f>
        <v>1.4289999999999998</v>
      </c>
      <c r="I17" s="112" t="s">
        <v>173</v>
      </c>
      <c r="J17" s="112">
        <v>0.42399999999999999</v>
      </c>
      <c r="K17" s="142"/>
    </row>
    <row r="18" spans="1:11" ht="15.75">
      <c r="A18" s="93">
        <v>12</v>
      </c>
      <c r="B18" s="112"/>
      <c r="C18" s="112"/>
      <c r="D18" s="112"/>
      <c r="E18" s="112"/>
      <c r="F18" s="142"/>
      <c r="G18" s="143"/>
      <c r="H18" s="145"/>
      <c r="I18" s="112" t="s">
        <v>174</v>
      </c>
      <c r="J18" s="112">
        <v>1.0049999999999999</v>
      </c>
      <c r="K18" s="142"/>
    </row>
    <row r="19" spans="1:11" ht="15.75">
      <c r="A19" s="93">
        <v>13</v>
      </c>
      <c r="B19" s="112"/>
      <c r="C19" s="112"/>
      <c r="D19" s="112"/>
      <c r="E19" s="112"/>
      <c r="F19" s="142"/>
      <c r="G19" s="143">
        <v>2240</v>
      </c>
      <c r="H19" s="99">
        <f>J19+J20+J21+J22+J23+J24+J25+J26+J27</f>
        <v>31.858000000000001</v>
      </c>
      <c r="I19" s="112" t="s">
        <v>175</v>
      </c>
      <c r="J19" s="112">
        <v>1.17</v>
      </c>
      <c r="K19" s="142"/>
    </row>
    <row r="20" spans="1:11" ht="30">
      <c r="A20" s="93">
        <v>14</v>
      </c>
      <c r="B20" s="112"/>
      <c r="C20" s="112"/>
      <c r="D20" s="112"/>
      <c r="E20" s="112"/>
      <c r="F20" s="142"/>
      <c r="G20" s="143"/>
      <c r="H20" s="145"/>
      <c r="I20" s="108" t="s">
        <v>176</v>
      </c>
      <c r="J20" s="112">
        <v>7.6669999999999998</v>
      </c>
      <c r="K20" s="142"/>
    </row>
    <row r="21" spans="1:11" ht="30">
      <c r="A21" s="93">
        <v>15</v>
      </c>
      <c r="B21" s="112"/>
      <c r="C21" s="112"/>
      <c r="D21" s="112"/>
      <c r="E21" s="112"/>
      <c r="F21" s="142"/>
      <c r="G21" s="143"/>
      <c r="H21" s="145"/>
      <c r="I21" s="108" t="s">
        <v>177</v>
      </c>
      <c r="J21" s="112">
        <v>10.144</v>
      </c>
      <c r="K21" s="142"/>
    </row>
    <row r="22" spans="1:11" ht="15.75">
      <c r="A22" s="93">
        <v>16</v>
      </c>
      <c r="B22" s="112"/>
      <c r="C22" s="112"/>
      <c r="D22" s="112"/>
      <c r="E22" s="112"/>
      <c r="F22" s="142"/>
      <c r="G22" s="143"/>
      <c r="H22" s="145"/>
      <c r="I22" s="112" t="s">
        <v>178</v>
      </c>
      <c r="J22" s="112">
        <v>1.5880000000000001</v>
      </c>
      <c r="K22" s="142"/>
    </row>
    <row r="23" spans="1:11" ht="30">
      <c r="A23" s="93">
        <v>17</v>
      </c>
      <c r="B23" s="112"/>
      <c r="C23" s="112"/>
      <c r="D23" s="112"/>
      <c r="E23" s="112"/>
      <c r="F23" s="142"/>
      <c r="G23" s="143"/>
      <c r="H23" s="145"/>
      <c r="I23" s="108" t="s">
        <v>179</v>
      </c>
      <c r="J23" s="112">
        <v>2.4649999999999999</v>
      </c>
      <c r="K23" s="142"/>
    </row>
    <row r="24" spans="1:11" ht="15.75">
      <c r="A24" s="93">
        <v>18</v>
      </c>
      <c r="B24" s="112"/>
      <c r="C24" s="112"/>
      <c r="D24" s="112"/>
      <c r="E24" s="112"/>
      <c r="F24" s="142"/>
      <c r="G24" s="143"/>
      <c r="H24" s="145"/>
      <c r="I24" s="112" t="s">
        <v>180</v>
      </c>
      <c r="J24" s="112">
        <v>0.99399999999999999</v>
      </c>
      <c r="K24" s="142"/>
    </row>
    <row r="25" spans="1:11" ht="15.75">
      <c r="A25" s="93">
        <v>19</v>
      </c>
      <c r="B25" s="112"/>
      <c r="C25" s="112"/>
      <c r="D25" s="112"/>
      <c r="E25" s="112"/>
      <c r="F25" s="142"/>
      <c r="G25" s="143"/>
      <c r="H25" s="145"/>
      <c r="I25" s="112" t="s">
        <v>181</v>
      </c>
      <c r="J25" s="112">
        <v>1.87</v>
      </c>
      <c r="K25" s="142"/>
    </row>
    <row r="26" spans="1:11" ht="29.25" customHeight="1">
      <c r="A26" s="93">
        <v>20</v>
      </c>
      <c r="B26" s="112"/>
      <c r="C26" s="112"/>
      <c r="D26" s="112"/>
      <c r="E26" s="112"/>
      <c r="F26" s="142"/>
      <c r="G26" s="143"/>
      <c r="H26" s="145"/>
      <c r="I26" s="108" t="s">
        <v>182</v>
      </c>
      <c r="J26" s="112">
        <v>2.9990000000000001</v>
      </c>
      <c r="K26" s="142"/>
    </row>
    <row r="27" spans="1:11" ht="30">
      <c r="A27" s="93">
        <v>21</v>
      </c>
      <c r="B27" s="112"/>
      <c r="C27" s="112"/>
      <c r="D27" s="112"/>
      <c r="E27" s="112"/>
      <c r="F27" s="142"/>
      <c r="G27" s="143"/>
      <c r="H27" s="145"/>
      <c r="I27" s="108" t="s">
        <v>183</v>
      </c>
      <c r="J27" s="112">
        <v>2.9609999999999999</v>
      </c>
      <c r="K27" s="142"/>
    </row>
    <row r="28" spans="1:11" ht="15.75">
      <c r="A28" s="93">
        <v>22</v>
      </c>
      <c r="B28" s="112"/>
      <c r="C28" s="112"/>
      <c r="D28" s="112"/>
      <c r="E28" s="112"/>
      <c r="F28" s="142"/>
      <c r="G28" s="143"/>
      <c r="H28" s="145"/>
      <c r="I28" s="112"/>
      <c r="J28" s="112"/>
      <c r="K28" s="142"/>
    </row>
    <row r="29" spans="1:11" ht="18" customHeight="1">
      <c r="A29" s="93">
        <v>23</v>
      </c>
      <c r="B29" s="112"/>
      <c r="C29" s="112"/>
      <c r="D29" s="112"/>
      <c r="E29" s="112"/>
      <c r="F29" s="142"/>
      <c r="G29" s="143"/>
      <c r="H29" s="145"/>
      <c r="I29" s="112"/>
      <c r="J29" s="112"/>
      <c r="K29" s="142"/>
    </row>
    <row r="30" spans="1:11" ht="24" customHeight="1">
      <c r="A30" s="98" t="s">
        <v>184</v>
      </c>
      <c r="B30" s="142"/>
      <c r="C30" s="142">
        <f>C28+C11+C9+C7</f>
        <v>134.01</v>
      </c>
      <c r="D30" s="142">
        <f>D28+D11+D9+D7</f>
        <v>0</v>
      </c>
      <c r="E30" s="142"/>
      <c r="F30" s="142">
        <f>E30+D30+C30</f>
        <v>134.01</v>
      </c>
      <c r="G30" s="99"/>
      <c r="H30" s="99">
        <f>SUM(H7:H29)</f>
        <v>93.660000000000011</v>
      </c>
      <c r="I30" s="142"/>
      <c r="J30" s="142">
        <f>SUM(J7:J29)</f>
        <v>93.660000000000011</v>
      </c>
      <c r="K30" s="142">
        <f>F30-H30</f>
        <v>40.34999999999998</v>
      </c>
    </row>
    <row r="33" spans="1:4" ht="18.75">
      <c r="A33" s="71" t="s">
        <v>51</v>
      </c>
      <c r="B33" s="71"/>
      <c r="C33" s="71"/>
      <c r="D33" s="71" t="s">
        <v>185</v>
      </c>
    </row>
    <row r="34" spans="1:4" ht="18.75">
      <c r="A34" s="71"/>
      <c r="B34" s="71"/>
      <c r="C34" s="71"/>
      <c r="D34" s="71"/>
    </row>
    <row r="35" spans="1:4" ht="18.75">
      <c r="A35" s="71"/>
      <c r="B35" s="71"/>
      <c r="C35" s="71"/>
      <c r="D35" s="71"/>
    </row>
    <row r="36" spans="1:4" ht="18.75">
      <c r="A36" s="71" t="s">
        <v>25</v>
      </c>
      <c r="B36" s="71"/>
      <c r="C36" s="71"/>
      <c r="D36" s="71" t="s">
        <v>186</v>
      </c>
    </row>
    <row r="37" spans="1:4" ht="18.75">
      <c r="A37" s="71"/>
      <c r="B37" s="71"/>
      <c r="C37" s="71"/>
      <c r="D37" s="71"/>
    </row>
  </sheetData>
  <mergeCells count="7">
    <mergeCell ref="K5:K6"/>
    <mergeCell ref="C1:I2"/>
    <mergeCell ref="A5:A6"/>
    <mergeCell ref="B5:B6"/>
    <mergeCell ref="C5:E5"/>
    <mergeCell ref="F5:F6"/>
    <mergeCell ref="G5:J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6"/>
  <sheetViews>
    <sheetView view="pageBreakPreview" topLeftCell="A4" zoomScale="60" zoomScaleNormal="75" workbookViewId="0">
      <selection activeCell="I55" sqref="I5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187</v>
      </c>
      <c r="C3" s="5"/>
      <c r="D3" s="5"/>
      <c r="E3" s="5"/>
      <c r="F3" s="5"/>
      <c r="G3" s="5"/>
      <c r="H3" s="5"/>
      <c r="I3" s="5"/>
      <c r="J3" s="5"/>
      <c r="K3" s="5"/>
    </row>
    <row r="4" spans="1:13" ht="31.5" customHeight="1">
      <c r="A4" s="37" t="s">
        <v>188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1.5">
      <c r="A7" s="13">
        <v>1</v>
      </c>
      <c r="B7" s="14" t="s">
        <v>39</v>
      </c>
      <c r="C7" s="15"/>
      <c r="D7" s="15">
        <v>8.84</v>
      </c>
      <c r="E7" s="16" t="s">
        <v>69</v>
      </c>
      <c r="F7" s="17">
        <f>SUM(C7,D7)</f>
        <v>8.84</v>
      </c>
      <c r="G7" s="146"/>
      <c r="H7" s="19"/>
      <c r="I7" s="147" t="s">
        <v>69</v>
      </c>
      <c r="J7" s="19">
        <v>8.84</v>
      </c>
      <c r="K7" s="19"/>
    </row>
    <row r="8" spans="1:13" ht="94.5">
      <c r="A8" s="13"/>
      <c r="B8" s="14" t="s">
        <v>39</v>
      </c>
      <c r="C8" s="15">
        <v>56.54</v>
      </c>
      <c r="D8" s="15"/>
      <c r="E8" s="16"/>
      <c r="F8" s="17">
        <f t="shared" ref="F8:F50" si="0">SUM(C8,D8)</f>
        <v>56.54</v>
      </c>
      <c r="G8" s="146">
        <v>2240</v>
      </c>
      <c r="H8" s="19">
        <v>8.73</v>
      </c>
      <c r="I8" s="147" t="s">
        <v>189</v>
      </c>
      <c r="J8" s="19"/>
      <c r="K8" s="19"/>
    </row>
    <row r="9" spans="1:13" ht="110.25">
      <c r="A9" s="13"/>
      <c r="B9" s="14"/>
      <c r="C9" s="15"/>
      <c r="D9" s="15"/>
      <c r="E9" s="16"/>
      <c r="F9" s="17">
        <f t="shared" si="0"/>
        <v>0</v>
      </c>
      <c r="G9" s="146"/>
      <c r="H9" s="19">
        <v>7.2</v>
      </c>
      <c r="I9" s="148" t="s">
        <v>190</v>
      </c>
      <c r="J9" s="19"/>
      <c r="K9" s="19"/>
    </row>
    <row r="10" spans="1:13" ht="63">
      <c r="A10" s="13"/>
      <c r="B10" s="14"/>
      <c r="C10" s="15"/>
      <c r="D10" s="15"/>
      <c r="E10" s="16"/>
      <c r="F10" s="17">
        <f t="shared" si="0"/>
        <v>0</v>
      </c>
      <c r="G10" s="146"/>
      <c r="H10" s="19">
        <v>6</v>
      </c>
      <c r="I10" s="148" t="s">
        <v>191</v>
      </c>
      <c r="J10" s="19"/>
      <c r="K10" s="19"/>
    </row>
    <row r="11" spans="1:13" ht="63">
      <c r="A11" s="13"/>
      <c r="B11" s="14"/>
      <c r="C11" s="15"/>
      <c r="D11" s="15"/>
      <c r="E11" s="16"/>
      <c r="F11" s="17">
        <f t="shared" si="0"/>
        <v>0</v>
      </c>
      <c r="G11" s="146"/>
      <c r="H11" s="19">
        <v>27</v>
      </c>
      <c r="I11" s="148" t="s">
        <v>192</v>
      </c>
      <c r="J11" s="19"/>
      <c r="K11" s="19"/>
    </row>
    <row r="12" spans="1:13" ht="31.5">
      <c r="A12" s="13"/>
      <c r="B12" s="14"/>
      <c r="C12" s="15"/>
      <c r="D12" s="15"/>
      <c r="E12" s="16"/>
      <c r="F12" s="17">
        <f t="shared" si="0"/>
        <v>0</v>
      </c>
      <c r="G12" s="149"/>
      <c r="H12" s="19">
        <v>6.21</v>
      </c>
      <c r="I12" s="147" t="s">
        <v>193</v>
      </c>
      <c r="J12" s="19"/>
      <c r="K12" s="19"/>
    </row>
    <row r="13" spans="1:13" ht="78.75">
      <c r="A13" s="13"/>
      <c r="B13" s="14"/>
      <c r="C13" s="15"/>
      <c r="D13" s="15"/>
      <c r="E13" s="16"/>
      <c r="F13" s="17">
        <f t="shared" si="0"/>
        <v>0</v>
      </c>
      <c r="G13" s="149"/>
      <c r="H13" s="19">
        <v>1.4</v>
      </c>
      <c r="I13" s="147" t="s">
        <v>194</v>
      </c>
      <c r="J13" s="19"/>
      <c r="K13" s="19"/>
    </row>
    <row r="14" spans="1:13" ht="63.75" customHeight="1">
      <c r="A14" s="13"/>
      <c r="B14" s="14"/>
      <c r="C14" s="15"/>
      <c r="D14" s="15"/>
      <c r="E14" s="16"/>
      <c r="F14" s="17">
        <f t="shared" si="0"/>
        <v>0</v>
      </c>
      <c r="G14" s="146"/>
      <c r="H14" s="19"/>
      <c r="I14" s="147"/>
      <c r="J14" s="19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56.54</v>
      </c>
      <c r="D50" s="26">
        <f>SUM(D7:D49)</f>
        <v>8.84</v>
      </c>
      <c r="E50" s="27"/>
      <c r="F50" s="28">
        <f t="shared" si="0"/>
        <v>65.38</v>
      </c>
      <c r="G50" s="29"/>
      <c r="H50" s="26">
        <f>SUM(H7:H49)</f>
        <v>56.54</v>
      </c>
      <c r="I50" s="27"/>
      <c r="J50" s="26">
        <f>SUM(J7:J49)</f>
        <v>8.84</v>
      </c>
      <c r="K50" s="30">
        <f>C50-H50</f>
        <v>0</v>
      </c>
    </row>
    <row r="53" spans="1:11" ht="15.75">
      <c r="B53" s="31" t="s">
        <v>22</v>
      </c>
      <c r="F53" s="32"/>
      <c r="G53" s="33" t="s">
        <v>195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196</v>
      </c>
      <c r="H55" s="34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3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zoomScale="75" workbookViewId="0">
      <selection activeCell="E16" sqref="E1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44" customWidth="1"/>
    <col min="10" max="10" width="14" customWidth="1"/>
    <col min="11" max="11" width="18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44" customWidth="1"/>
    <col min="266" max="266" width="14" customWidth="1"/>
    <col min="267" max="267" width="18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44" customWidth="1"/>
    <col min="522" max="522" width="14" customWidth="1"/>
    <col min="523" max="523" width="18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44" customWidth="1"/>
    <col min="778" max="778" width="14" customWidth="1"/>
    <col min="779" max="779" width="18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44" customWidth="1"/>
    <col min="1034" max="1034" width="14" customWidth="1"/>
    <col min="1035" max="1035" width="18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44" customWidth="1"/>
    <col min="1290" max="1290" width="14" customWidth="1"/>
    <col min="1291" max="1291" width="18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44" customWidth="1"/>
    <col min="1546" max="1546" width="14" customWidth="1"/>
    <col min="1547" max="1547" width="18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44" customWidth="1"/>
    <col min="1802" max="1802" width="14" customWidth="1"/>
    <col min="1803" max="1803" width="18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44" customWidth="1"/>
    <col min="2058" max="2058" width="14" customWidth="1"/>
    <col min="2059" max="2059" width="18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44" customWidth="1"/>
    <col min="2314" max="2314" width="14" customWidth="1"/>
    <col min="2315" max="2315" width="18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44" customWidth="1"/>
    <col min="2570" max="2570" width="14" customWidth="1"/>
    <col min="2571" max="2571" width="18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44" customWidth="1"/>
    <col min="2826" max="2826" width="14" customWidth="1"/>
    <col min="2827" max="2827" width="18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44" customWidth="1"/>
    <col min="3082" max="3082" width="14" customWidth="1"/>
    <col min="3083" max="3083" width="18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44" customWidth="1"/>
    <col min="3338" max="3338" width="14" customWidth="1"/>
    <col min="3339" max="3339" width="18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44" customWidth="1"/>
    <col min="3594" max="3594" width="14" customWidth="1"/>
    <col min="3595" max="3595" width="18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44" customWidth="1"/>
    <col min="3850" max="3850" width="14" customWidth="1"/>
    <col min="3851" max="3851" width="18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44" customWidth="1"/>
    <col min="4106" max="4106" width="14" customWidth="1"/>
    <col min="4107" max="4107" width="18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44" customWidth="1"/>
    <col min="4362" max="4362" width="14" customWidth="1"/>
    <col min="4363" max="4363" width="18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44" customWidth="1"/>
    <col min="4618" max="4618" width="14" customWidth="1"/>
    <col min="4619" max="4619" width="18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44" customWidth="1"/>
    <col min="4874" max="4874" width="14" customWidth="1"/>
    <col min="4875" max="4875" width="18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44" customWidth="1"/>
    <col min="5130" max="5130" width="14" customWidth="1"/>
    <col min="5131" max="5131" width="18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44" customWidth="1"/>
    <col min="5386" max="5386" width="14" customWidth="1"/>
    <col min="5387" max="5387" width="18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44" customWidth="1"/>
    <col min="5642" max="5642" width="14" customWidth="1"/>
    <col min="5643" max="5643" width="18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44" customWidth="1"/>
    <col min="5898" max="5898" width="14" customWidth="1"/>
    <col min="5899" max="5899" width="18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44" customWidth="1"/>
    <col min="6154" max="6154" width="14" customWidth="1"/>
    <col min="6155" max="6155" width="18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44" customWidth="1"/>
    <col min="6410" max="6410" width="14" customWidth="1"/>
    <col min="6411" max="6411" width="18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44" customWidth="1"/>
    <col min="6666" max="6666" width="14" customWidth="1"/>
    <col min="6667" max="6667" width="18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44" customWidth="1"/>
    <col min="6922" max="6922" width="14" customWidth="1"/>
    <col min="6923" max="6923" width="18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44" customWidth="1"/>
    <col min="7178" max="7178" width="14" customWidth="1"/>
    <col min="7179" max="7179" width="18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44" customWidth="1"/>
    <col min="7434" max="7434" width="14" customWidth="1"/>
    <col min="7435" max="7435" width="18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44" customWidth="1"/>
    <col min="7690" max="7690" width="14" customWidth="1"/>
    <col min="7691" max="7691" width="18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44" customWidth="1"/>
    <col min="7946" max="7946" width="14" customWidth="1"/>
    <col min="7947" max="7947" width="18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44" customWidth="1"/>
    <col min="8202" max="8202" width="14" customWidth="1"/>
    <col min="8203" max="8203" width="18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44" customWidth="1"/>
    <col min="8458" max="8458" width="14" customWidth="1"/>
    <col min="8459" max="8459" width="18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44" customWidth="1"/>
    <col min="8714" max="8714" width="14" customWidth="1"/>
    <col min="8715" max="8715" width="18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44" customWidth="1"/>
    <col min="8970" max="8970" width="14" customWidth="1"/>
    <col min="8971" max="8971" width="18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44" customWidth="1"/>
    <col min="9226" max="9226" width="14" customWidth="1"/>
    <col min="9227" max="9227" width="18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44" customWidth="1"/>
    <col min="9482" max="9482" width="14" customWidth="1"/>
    <col min="9483" max="9483" width="18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44" customWidth="1"/>
    <col min="9738" max="9738" width="14" customWidth="1"/>
    <col min="9739" max="9739" width="18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44" customWidth="1"/>
    <col min="9994" max="9994" width="14" customWidth="1"/>
    <col min="9995" max="9995" width="18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44" customWidth="1"/>
    <col min="10250" max="10250" width="14" customWidth="1"/>
    <col min="10251" max="10251" width="18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44" customWidth="1"/>
    <col min="10506" max="10506" width="14" customWidth="1"/>
    <col min="10507" max="10507" width="18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44" customWidth="1"/>
    <col min="10762" max="10762" width="14" customWidth="1"/>
    <col min="10763" max="10763" width="18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44" customWidth="1"/>
    <col min="11018" max="11018" width="14" customWidth="1"/>
    <col min="11019" max="11019" width="18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44" customWidth="1"/>
    <col min="11274" max="11274" width="14" customWidth="1"/>
    <col min="11275" max="11275" width="18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44" customWidth="1"/>
    <col min="11530" max="11530" width="14" customWidth="1"/>
    <col min="11531" max="11531" width="18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44" customWidth="1"/>
    <col min="11786" max="11786" width="14" customWidth="1"/>
    <col min="11787" max="11787" width="18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44" customWidth="1"/>
    <col min="12042" max="12042" width="14" customWidth="1"/>
    <col min="12043" max="12043" width="18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44" customWidth="1"/>
    <col min="12298" max="12298" width="14" customWidth="1"/>
    <col min="12299" max="12299" width="18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44" customWidth="1"/>
    <col min="12554" max="12554" width="14" customWidth="1"/>
    <col min="12555" max="12555" width="18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44" customWidth="1"/>
    <col min="12810" max="12810" width="14" customWidth="1"/>
    <col min="12811" max="12811" width="18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44" customWidth="1"/>
    <col min="13066" max="13066" width="14" customWidth="1"/>
    <col min="13067" max="13067" width="18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44" customWidth="1"/>
    <col min="13322" max="13322" width="14" customWidth="1"/>
    <col min="13323" max="13323" width="18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44" customWidth="1"/>
    <col min="13578" max="13578" width="14" customWidth="1"/>
    <col min="13579" max="13579" width="18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44" customWidth="1"/>
    <col min="13834" max="13834" width="14" customWidth="1"/>
    <col min="13835" max="13835" width="18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44" customWidth="1"/>
    <col min="14090" max="14090" width="14" customWidth="1"/>
    <col min="14091" max="14091" width="18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44" customWidth="1"/>
    <col min="14346" max="14346" width="14" customWidth="1"/>
    <col min="14347" max="14347" width="18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44" customWidth="1"/>
    <col min="14602" max="14602" width="14" customWidth="1"/>
    <col min="14603" max="14603" width="18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44" customWidth="1"/>
    <col min="14858" max="14858" width="14" customWidth="1"/>
    <col min="14859" max="14859" width="18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44" customWidth="1"/>
    <col min="15114" max="15114" width="14" customWidth="1"/>
    <col min="15115" max="15115" width="18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44" customWidth="1"/>
    <col min="15370" max="15370" width="14" customWidth="1"/>
    <col min="15371" max="15371" width="18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44" customWidth="1"/>
    <col min="15626" max="15626" width="14" customWidth="1"/>
    <col min="15627" max="15627" width="18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44" customWidth="1"/>
    <col min="15882" max="15882" width="14" customWidth="1"/>
    <col min="15883" max="15883" width="18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44" customWidth="1"/>
    <col min="16138" max="16138" width="14" customWidth="1"/>
    <col min="16139" max="16139" width="18.5703125" customWidth="1"/>
  </cols>
  <sheetData>
    <row r="1" spans="1:16" ht="18.75" customHeight="1">
      <c r="J1" t="s">
        <v>197</v>
      </c>
      <c r="K1" s="1"/>
      <c r="L1" s="1"/>
      <c r="M1" s="1"/>
      <c r="N1" s="1"/>
      <c r="O1" s="1"/>
    </row>
    <row r="2" spans="1:16" ht="20.25" customHeight="1">
      <c r="A2" s="2"/>
      <c r="B2" s="2"/>
      <c r="C2" s="2"/>
      <c r="D2" s="2"/>
      <c r="E2" s="2"/>
      <c r="F2" s="2"/>
      <c r="G2" s="2"/>
      <c r="H2" s="3"/>
      <c r="I2" s="3"/>
      <c r="J2" t="s">
        <v>198</v>
      </c>
      <c r="K2" s="4"/>
      <c r="L2" s="4"/>
      <c r="M2" s="4"/>
      <c r="N2" s="4"/>
      <c r="O2" s="4"/>
      <c r="P2" s="4"/>
    </row>
    <row r="3" spans="1:16" ht="102.75" customHeight="1">
      <c r="A3" s="5" t="s">
        <v>199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6" ht="31.5" customHeight="1">
      <c r="A4" s="7" t="s">
        <v>200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>
      <c r="A7" s="13">
        <v>1</v>
      </c>
      <c r="B7" s="14" t="s">
        <v>39</v>
      </c>
      <c r="C7" s="15">
        <v>57.75</v>
      </c>
      <c r="D7" s="15">
        <v>0</v>
      </c>
      <c r="E7" s="16"/>
      <c r="F7" s="17">
        <f t="shared" ref="F7:F12" si="0">SUM(C7,D7)</f>
        <v>57.75</v>
      </c>
      <c r="G7" s="14">
        <v>2210</v>
      </c>
      <c r="H7" s="15">
        <v>11.93</v>
      </c>
      <c r="I7" s="18" t="s">
        <v>201</v>
      </c>
      <c r="J7" s="15"/>
      <c r="K7" s="19"/>
    </row>
    <row r="8" spans="1:16" ht="15.75">
      <c r="A8" s="13"/>
      <c r="B8" s="14"/>
      <c r="C8" s="15"/>
      <c r="D8" s="15"/>
      <c r="E8" s="16"/>
      <c r="F8" s="17">
        <f t="shared" si="0"/>
        <v>0</v>
      </c>
      <c r="G8" s="150">
        <v>2210</v>
      </c>
      <c r="H8" s="15">
        <v>9.8800000000000008</v>
      </c>
      <c r="I8" s="16" t="s">
        <v>69</v>
      </c>
      <c r="J8" s="15"/>
      <c r="K8" s="19"/>
    </row>
    <row r="9" spans="1:16" ht="15.75">
      <c r="A9" s="13"/>
      <c r="B9" s="14"/>
      <c r="C9" s="15"/>
      <c r="D9" s="15"/>
      <c r="E9" s="16"/>
      <c r="F9" s="17">
        <f t="shared" si="0"/>
        <v>0</v>
      </c>
      <c r="G9" s="150">
        <v>2210</v>
      </c>
      <c r="H9" s="15">
        <v>2.94</v>
      </c>
      <c r="I9" s="16" t="s">
        <v>202</v>
      </c>
      <c r="J9" s="15"/>
      <c r="K9" s="19"/>
    </row>
    <row r="10" spans="1:16" ht="31.5">
      <c r="A10" s="13"/>
      <c r="B10" s="14"/>
      <c r="C10" s="15"/>
      <c r="D10" s="15"/>
      <c r="E10" s="16"/>
      <c r="F10" s="17">
        <f t="shared" si="0"/>
        <v>0</v>
      </c>
      <c r="G10" s="14">
        <v>2220</v>
      </c>
      <c r="H10" s="15">
        <v>20.46</v>
      </c>
      <c r="I10" s="16" t="s">
        <v>203</v>
      </c>
      <c r="J10" s="15"/>
      <c r="K10" s="19"/>
    </row>
    <row r="11" spans="1:16" ht="15.75">
      <c r="A11" s="20"/>
      <c r="B11" s="14"/>
      <c r="C11" s="15"/>
      <c r="D11" s="15"/>
      <c r="E11" s="16"/>
      <c r="F11" s="17">
        <f t="shared" si="0"/>
        <v>0</v>
      </c>
      <c r="G11" s="14">
        <v>2240</v>
      </c>
      <c r="H11" s="15">
        <v>0.39</v>
      </c>
      <c r="I11" s="16" t="s">
        <v>204</v>
      </c>
      <c r="J11" s="15"/>
      <c r="K11" s="19"/>
    </row>
    <row r="12" spans="1:16" ht="15.75">
      <c r="A12" s="22"/>
      <c r="B12" s="25" t="s">
        <v>21</v>
      </c>
      <c r="C12" s="26">
        <f>SUM(C7:C11)</f>
        <v>57.75</v>
      </c>
      <c r="D12" s="26">
        <f>SUM(D7:D11)</f>
        <v>0</v>
      </c>
      <c r="E12" s="27"/>
      <c r="F12" s="28">
        <f t="shared" si="0"/>
        <v>57.75</v>
      </c>
      <c r="G12" s="29"/>
      <c r="H12" s="26">
        <f>SUM(H7:H11)</f>
        <v>45.600000000000009</v>
      </c>
      <c r="I12" s="27"/>
      <c r="J12" s="26">
        <f>SUM(J7:J11)</f>
        <v>0</v>
      </c>
      <c r="K12" s="30">
        <f>C12-H12</f>
        <v>12.149999999999991</v>
      </c>
    </row>
    <row r="15" spans="1:16" ht="15.75">
      <c r="B15" s="31" t="s">
        <v>22</v>
      </c>
      <c r="F15" s="32"/>
      <c r="G15" s="33" t="s">
        <v>205</v>
      </c>
      <c r="H15" s="34"/>
    </row>
    <row r="16" spans="1:16">
      <c r="B16" s="31"/>
      <c r="F16" s="35" t="s">
        <v>24</v>
      </c>
      <c r="G16" s="36"/>
      <c r="H16" s="36"/>
    </row>
    <row r="17" spans="2:8" ht="15.75">
      <c r="B17" s="31" t="s">
        <v>25</v>
      </c>
      <c r="F17" s="32"/>
      <c r="G17" s="33" t="s">
        <v>206</v>
      </c>
      <c r="H17" s="34"/>
    </row>
    <row r="18" spans="2:8">
      <c r="F18" s="35" t="s">
        <v>24</v>
      </c>
      <c r="G18" s="36"/>
      <c r="H18" s="36"/>
    </row>
    <row r="19" spans="2:8">
      <c r="B19" s="151" t="s">
        <v>207</v>
      </c>
    </row>
  </sheetData>
  <mergeCells count="10">
    <mergeCell ref="G15:H15"/>
    <mergeCell ref="G17:H17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topLeftCell="B1" zoomScale="60" zoomScaleNormal="75" workbookViewId="0">
      <selection activeCell="C20" sqref="C2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208</v>
      </c>
    </row>
    <row r="3" spans="1:13" ht="61.5" customHeight="1">
      <c r="A3" s="2"/>
      <c r="B3" s="5" t="s">
        <v>209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 t="s">
        <v>210</v>
      </c>
      <c r="B7" s="14" t="s">
        <v>39</v>
      </c>
      <c r="C7" s="15">
        <v>402.76</v>
      </c>
      <c r="D7" s="15"/>
      <c r="E7" s="16"/>
      <c r="F7" s="17">
        <f>SUM(C7,D7)</f>
        <v>402.76</v>
      </c>
      <c r="G7" s="14">
        <v>2210</v>
      </c>
      <c r="H7" s="15">
        <v>5.0599999999999996</v>
      </c>
      <c r="I7" s="18" t="s">
        <v>69</v>
      </c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>
        <v>2.16</v>
      </c>
      <c r="I8" s="18" t="s">
        <v>211</v>
      </c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>
        <v>2220</v>
      </c>
      <c r="H9" s="15">
        <v>32.1</v>
      </c>
      <c r="I9" s="18" t="s">
        <v>212</v>
      </c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>
        <v>3</v>
      </c>
      <c r="I10" s="18" t="s">
        <v>213</v>
      </c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>
        <v>2240</v>
      </c>
      <c r="H11" s="152">
        <v>114.5</v>
      </c>
      <c r="I11" s="18" t="s">
        <v>214</v>
      </c>
      <c r="J11" s="15"/>
      <c r="K11" s="19"/>
    </row>
    <row r="12" spans="1:13" ht="31.5">
      <c r="A12" s="13"/>
      <c r="B12" s="14"/>
      <c r="C12" s="15"/>
      <c r="D12" s="15"/>
      <c r="E12" s="16"/>
      <c r="F12" s="17">
        <f t="shared" si="0"/>
        <v>0</v>
      </c>
      <c r="G12" s="20"/>
      <c r="H12" s="152">
        <v>6.83</v>
      </c>
      <c r="I12" s="16" t="s">
        <v>215</v>
      </c>
      <c r="J12" s="15"/>
      <c r="K12" s="19"/>
    </row>
    <row r="13" spans="1:13" ht="36" customHeight="1">
      <c r="A13" s="13"/>
      <c r="B13" s="14"/>
      <c r="C13" s="15"/>
      <c r="D13" s="15"/>
      <c r="E13" s="16"/>
      <c r="F13" s="17">
        <f t="shared" si="0"/>
        <v>0</v>
      </c>
      <c r="G13" s="20"/>
      <c r="H13" s="152">
        <v>123.31</v>
      </c>
      <c r="I13" s="16" t="s">
        <v>216</v>
      </c>
      <c r="J13" s="15"/>
      <c r="K13" s="19"/>
    </row>
    <row r="14" spans="1:13" ht="47.25">
      <c r="A14" s="13"/>
      <c r="B14" s="14"/>
      <c r="C14" s="15"/>
      <c r="D14" s="15"/>
      <c r="E14" s="16"/>
      <c r="F14" s="17">
        <f t="shared" si="0"/>
        <v>0</v>
      </c>
      <c r="G14" s="14"/>
      <c r="H14" s="152">
        <v>1.45</v>
      </c>
      <c r="I14" s="16" t="s">
        <v>217</v>
      </c>
      <c r="J14" s="15"/>
      <c r="K14" s="19"/>
    </row>
    <row r="15" spans="1:13" ht="72" customHeight="1">
      <c r="A15" s="20"/>
      <c r="B15" s="14"/>
      <c r="C15" s="15"/>
      <c r="D15" s="15"/>
      <c r="E15" s="16"/>
      <c r="F15" s="17">
        <f t="shared" si="0"/>
        <v>0</v>
      </c>
      <c r="G15" s="14"/>
      <c r="H15" s="152">
        <v>4.5</v>
      </c>
      <c r="I15" s="16" t="s">
        <v>218</v>
      </c>
      <c r="J15" s="15"/>
      <c r="K15" s="19"/>
    </row>
    <row r="16" spans="1:13" ht="67.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2">
        <v>8.9600000000000009</v>
      </c>
      <c r="I16" s="16" t="s">
        <v>219</v>
      </c>
      <c r="J16" s="15"/>
      <c r="K16" s="19"/>
    </row>
    <row r="17" spans="1:11" ht="63">
      <c r="A17" s="13"/>
      <c r="B17" s="14"/>
      <c r="C17" s="15"/>
      <c r="D17" s="15"/>
      <c r="E17" s="16"/>
      <c r="F17" s="17">
        <f t="shared" si="0"/>
        <v>0</v>
      </c>
      <c r="G17" s="14"/>
      <c r="H17" s="152">
        <v>12.57</v>
      </c>
      <c r="I17" s="16" t="s">
        <v>220</v>
      </c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402.76</v>
      </c>
      <c r="D50" s="26">
        <f>SUM(D7:D49)</f>
        <v>0</v>
      </c>
      <c r="E50" s="27"/>
      <c r="F50" s="28">
        <f t="shared" si="0"/>
        <v>402.76</v>
      </c>
      <c r="G50" s="29"/>
      <c r="H50" s="26">
        <f>SUM(H7:H49)</f>
        <v>314.44</v>
      </c>
      <c r="I50" s="27"/>
      <c r="J50" s="26">
        <f>SUM(J7:J49)</f>
        <v>0</v>
      </c>
      <c r="K50" s="30">
        <f>C50-H50</f>
        <v>88.32</v>
      </c>
    </row>
    <row r="53" spans="1:11" ht="15.75">
      <c r="B53" s="31" t="s">
        <v>22</v>
      </c>
      <c r="F53" s="32"/>
      <c r="G53" s="33" t="s">
        <v>221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222</v>
      </c>
      <c r="H55" s="34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B1" zoomScaleNormal="100" zoomScaleSheetLayoutView="100" workbookViewId="0">
      <selection activeCell="E27" sqref="E27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7.25" customHeight="1">
      <c r="J1" s="153" t="s">
        <v>223</v>
      </c>
      <c r="K1" s="153"/>
      <c r="L1" s="1"/>
    </row>
    <row r="2" spans="1:13" ht="15.75" customHeight="1">
      <c r="A2" s="2"/>
      <c r="B2" s="2"/>
      <c r="C2" s="2"/>
      <c r="D2" s="2"/>
      <c r="E2" s="2"/>
      <c r="F2" s="2"/>
      <c r="G2" s="2"/>
      <c r="H2" s="3"/>
      <c r="I2" s="3"/>
      <c r="J2" s="153" t="s">
        <v>224</v>
      </c>
      <c r="K2" s="153"/>
      <c r="L2" s="4"/>
    </row>
    <row r="3" spans="1:13" ht="26.25" customHeight="1">
      <c r="A3" s="154" t="s">
        <v>225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4"/>
      <c r="M3" s="4"/>
    </row>
    <row r="4" spans="1:13" ht="20.25" customHeight="1">
      <c r="A4" s="154" t="s">
        <v>226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4"/>
      <c r="M4" s="4"/>
    </row>
    <row r="5" spans="1:13" ht="20.25" customHeight="1">
      <c r="A5" s="155" t="s">
        <v>227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4"/>
      <c r="M5" s="4"/>
    </row>
    <row r="6" spans="1:13" ht="17.25" customHeight="1">
      <c r="A6" s="156" t="s">
        <v>228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3" ht="31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ht="33" customHeight="1">
      <c r="A8" s="8" t="s">
        <v>4</v>
      </c>
      <c r="B8" s="8" t="s">
        <v>5</v>
      </c>
      <c r="C8" s="9" t="s">
        <v>6</v>
      </c>
      <c r="D8" s="9"/>
      <c r="E8" s="9"/>
      <c r="F8" s="9" t="s">
        <v>7</v>
      </c>
      <c r="G8" s="9" t="s">
        <v>8</v>
      </c>
      <c r="H8" s="9"/>
      <c r="I8" s="9"/>
      <c r="J8" s="9"/>
      <c r="K8" s="10" t="s">
        <v>9</v>
      </c>
    </row>
    <row r="9" spans="1:13" ht="158.25" customHeight="1">
      <c r="A9" s="8"/>
      <c r="B9" s="8"/>
      <c r="C9" s="11" t="s">
        <v>10</v>
      </c>
      <c r="D9" s="11" t="s">
        <v>11</v>
      </c>
      <c r="E9" s="11" t="s">
        <v>12</v>
      </c>
      <c r="F9" s="9"/>
      <c r="G9" s="12" t="s">
        <v>13</v>
      </c>
      <c r="H9" s="11" t="s">
        <v>14</v>
      </c>
      <c r="I9" s="11" t="s">
        <v>15</v>
      </c>
      <c r="J9" s="11" t="s">
        <v>14</v>
      </c>
      <c r="K9" s="10"/>
    </row>
    <row r="10" spans="1:13" ht="38.25">
      <c r="A10" s="11">
        <v>1</v>
      </c>
      <c r="B10" s="157" t="s">
        <v>229</v>
      </c>
      <c r="C10" s="11"/>
      <c r="D10" s="11">
        <v>184.66</v>
      </c>
      <c r="E10" s="11" t="s">
        <v>230</v>
      </c>
      <c r="F10" s="17">
        <f t="shared" ref="F10:F23" si="0">SUM(C10,D10)</f>
        <v>184.66</v>
      </c>
      <c r="G10" s="12"/>
      <c r="H10" s="11"/>
      <c r="I10" s="11" t="s">
        <v>230</v>
      </c>
      <c r="J10" s="11">
        <v>184.66</v>
      </c>
      <c r="K10" s="19">
        <f>F10-H10-J10</f>
        <v>0</v>
      </c>
    </row>
    <row r="11" spans="1:13" ht="38.25">
      <c r="A11" s="13">
        <v>2</v>
      </c>
      <c r="B11" s="157" t="s">
        <v>231</v>
      </c>
      <c r="C11" s="15"/>
      <c r="D11" s="11">
        <v>0.75</v>
      </c>
      <c r="E11" s="11" t="s">
        <v>230</v>
      </c>
      <c r="F11" s="17">
        <f t="shared" si="0"/>
        <v>0.75</v>
      </c>
      <c r="G11" s="14"/>
      <c r="H11" s="15"/>
      <c r="I11" s="11" t="s">
        <v>230</v>
      </c>
      <c r="J11" s="11">
        <v>0.75</v>
      </c>
      <c r="K11" s="19">
        <f>F11-H11-J11</f>
        <v>0</v>
      </c>
    </row>
    <row r="12" spans="1:13" ht="24.75" customHeight="1">
      <c r="A12" s="13">
        <v>3</v>
      </c>
      <c r="B12" s="157" t="s">
        <v>16</v>
      </c>
      <c r="C12" s="15"/>
      <c r="D12" s="11">
        <v>0.2</v>
      </c>
      <c r="E12" s="11" t="s">
        <v>232</v>
      </c>
      <c r="F12" s="17">
        <f t="shared" si="0"/>
        <v>0.2</v>
      </c>
      <c r="G12" s="14"/>
      <c r="H12" s="15"/>
      <c r="I12" s="11" t="s">
        <v>232</v>
      </c>
      <c r="J12" s="11">
        <v>0.2</v>
      </c>
      <c r="K12" s="19">
        <f t="shared" ref="K12:K23" si="1">F12-H12-J12</f>
        <v>0</v>
      </c>
    </row>
    <row r="13" spans="1:13" ht="15.75" hidden="1">
      <c r="A13" s="13">
        <v>4</v>
      </c>
      <c r="B13" s="14"/>
      <c r="C13" s="15"/>
      <c r="D13" s="15"/>
      <c r="E13" s="16"/>
      <c r="F13" s="17">
        <f t="shared" si="0"/>
        <v>0</v>
      </c>
      <c r="G13" s="14"/>
      <c r="H13" s="15"/>
      <c r="I13" s="16"/>
      <c r="J13" s="15"/>
      <c r="K13" s="19">
        <f t="shared" si="1"/>
        <v>0</v>
      </c>
    </row>
    <row r="14" spans="1:13" ht="15.75" hidden="1">
      <c r="A14" s="13">
        <v>5</v>
      </c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>
        <f t="shared" si="1"/>
        <v>0</v>
      </c>
    </row>
    <row r="15" spans="1:13" ht="15.75" hidden="1">
      <c r="A15" s="13">
        <v>6</v>
      </c>
      <c r="F15" s="17">
        <f t="shared" si="0"/>
        <v>0</v>
      </c>
      <c r="G15" s="14"/>
      <c r="H15" s="15"/>
      <c r="I15" s="16"/>
      <c r="J15" s="15"/>
      <c r="K15" s="19">
        <f t="shared" si="1"/>
        <v>0</v>
      </c>
    </row>
    <row r="16" spans="1:13" ht="15.75" hidden="1">
      <c r="A16" s="13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>
        <f t="shared" si="1"/>
        <v>0</v>
      </c>
    </row>
    <row r="17" spans="1:11" ht="15.75" hidden="1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>
        <f t="shared" si="1"/>
        <v>0</v>
      </c>
    </row>
    <row r="18" spans="1:11" ht="15.75" hidden="1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>
        <f t="shared" si="1"/>
        <v>0</v>
      </c>
    </row>
    <row r="19" spans="1:11" ht="15.75" hidden="1">
      <c r="A19" s="20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>
        <f t="shared" si="1"/>
        <v>0</v>
      </c>
    </row>
    <row r="20" spans="1:11" ht="15.75" hidden="1">
      <c r="A20" s="20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>
        <f t="shared" si="1"/>
        <v>0</v>
      </c>
    </row>
    <row r="21" spans="1:11" ht="15.75" hidden="1">
      <c r="A21" s="20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>
        <f t="shared" si="1"/>
        <v>0</v>
      </c>
    </row>
    <row r="22" spans="1:11" ht="15.75" hidden="1">
      <c r="A22" s="20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>
        <f t="shared" si="1"/>
        <v>0</v>
      </c>
    </row>
    <row r="23" spans="1:11" ht="15.75" hidden="1">
      <c r="A23" s="20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>
        <f t="shared" si="1"/>
        <v>0</v>
      </c>
    </row>
    <row r="24" spans="1:11" ht="15.75">
      <c r="A24" s="14"/>
      <c r="B24" s="25" t="s">
        <v>21</v>
      </c>
      <c r="C24" s="30">
        <f>SUM(C10:C23)</f>
        <v>0</v>
      </c>
      <c r="D24" s="30">
        <f>SUM(D10:D23)</f>
        <v>185.60999999999999</v>
      </c>
      <c r="E24" s="158"/>
      <c r="F24" s="28">
        <f>SUM(C24,D24)</f>
        <v>185.60999999999999</v>
      </c>
      <c r="G24" s="159"/>
      <c r="H24" s="30">
        <f>SUM(H11:H23)</f>
        <v>0</v>
      </c>
      <c r="I24" s="30">
        <f>SUM(I11:I23)</f>
        <v>0</v>
      </c>
      <c r="J24" s="30">
        <f>SUM(J10:J12)</f>
        <v>185.60999999999999</v>
      </c>
      <c r="K24" s="30">
        <f>F24-H24-J24</f>
        <v>0</v>
      </c>
    </row>
    <row r="27" spans="1:11" s="71" customFormat="1" ht="18.75">
      <c r="B27" s="160" t="s">
        <v>132</v>
      </c>
      <c r="C27" s="161"/>
      <c r="D27" s="161"/>
      <c r="E27" s="73"/>
      <c r="F27" s="161"/>
      <c r="G27" s="74" t="s">
        <v>233</v>
      </c>
      <c r="H27" s="162"/>
    </row>
    <row r="28" spans="1:11">
      <c r="B28" s="163"/>
      <c r="C28" s="164"/>
      <c r="D28" s="164"/>
      <c r="E28" s="165" t="s">
        <v>234</v>
      </c>
      <c r="F28" s="164"/>
      <c r="G28" s="166" t="s">
        <v>235</v>
      </c>
      <c r="H28" s="166"/>
    </row>
    <row r="29" spans="1:11" s="71" customFormat="1" ht="18.75">
      <c r="B29" s="160" t="s">
        <v>25</v>
      </c>
      <c r="C29" s="161"/>
      <c r="D29" s="161"/>
      <c r="E29" s="73"/>
      <c r="F29" s="161"/>
      <c r="G29" s="74" t="s">
        <v>236</v>
      </c>
      <c r="H29" s="162"/>
    </row>
    <row r="30" spans="1:11">
      <c r="B30" s="164"/>
      <c r="C30" s="164"/>
      <c r="D30" s="164"/>
      <c r="E30" s="165" t="s">
        <v>237</v>
      </c>
      <c r="F30" s="164"/>
      <c r="G30" s="166" t="s">
        <v>238</v>
      </c>
      <c r="H30" s="166"/>
    </row>
    <row r="31" spans="1:11">
      <c r="B31" s="167" t="s">
        <v>239</v>
      </c>
      <c r="C31" s="168"/>
      <c r="D31" s="168"/>
      <c r="E31" s="168"/>
      <c r="F31" s="168"/>
      <c r="G31" s="168"/>
      <c r="H31" s="168"/>
    </row>
    <row r="32" spans="1:11">
      <c r="B32" s="167" t="s">
        <v>240</v>
      </c>
    </row>
  </sheetData>
  <mergeCells count="17">
    <mergeCell ref="G27:H27"/>
    <mergeCell ref="G28:H28"/>
    <mergeCell ref="G29:H29"/>
    <mergeCell ref="G30:H30"/>
    <mergeCell ref="A7:K7"/>
    <mergeCell ref="A8:A9"/>
    <mergeCell ref="B8:B9"/>
    <mergeCell ref="C8:E8"/>
    <mergeCell ref="F8:F9"/>
    <mergeCell ref="G8:J8"/>
    <mergeCell ref="K8:K9"/>
    <mergeCell ref="J1:K1"/>
    <mergeCell ref="J2:K2"/>
    <mergeCell ref="A3:K3"/>
    <mergeCell ref="A4:K4"/>
    <mergeCell ref="A5:K5"/>
    <mergeCell ref="A6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6"/>
  <sheetViews>
    <sheetView zoomScale="80" zoomScaleNormal="80" workbookViewId="0">
      <selection activeCell="J10" sqref="J10"/>
    </sheetView>
  </sheetViews>
  <sheetFormatPr defaultColWidth="8.85546875" defaultRowHeight="12.75"/>
  <cols>
    <col min="1" max="1" width="4.85546875" style="169" customWidth="1"/>
    <col min="2" max="2" width="23.7109375" style="169" customWidth="1"/>
    <col min="3" max="3" width="10.5703125" style="169" customWidth="1"/>
    <col min="4" max="4" width="11.140625" style="169" customWidth="1"/>
    <col min="5" max="5" width="17.28515625" style="169" customWidth="1"/>
    <col min="6" max="6" width="10.42578125" style="169" customWidth="1"/>
    <col min="7" max="7" width="12" style="169" customWidth="1"/>
    <col min="8" max="8" width="8.85546875" style="169" customWidth="1"/>
    <col min="9" max="9" width="22.7109375" style="169" customWidth="1"/>
    <col min="10" max="10" width="9.42578125" style="169" customWidth="1"/>
    <col min="11" max="11" width="14.140625" style="169" customWidth="1"/>
    <col min="12" max="256" width="8.85546875" style="169"/>
    <col min="257" max="257" width="4.85546875" style="169" customWidth="1"/>
    <col min="258" max="258" width="23.7109375" style="169" customWidth="1"/>
    <col min="259" max="259" width="10.5703125" style="169" customWidth="1"/>
    <col min="260" max="260" width="11.140625" style="169" customWidth="1"/>
    <col min="261" max="261" width="17.28515625" style="169" customWidth="1"/>
    <col min="262" max="262" width="10.42578125" style="169" customWidth="1"/>
    <col min="263" max="263" width="12" style="169" customWidth="1"/>
    <col min="264" max="264" width="8.85546875" style="169" customWidth="1"/>
    <col min="265" max="265" width="22.7109375" style="169" customWidth="1"/>
    <col min="266" max="266" width="9.42578125" style="169" customWidth="1"/>
    <col min="267" max="267" width="14.140625" style="169" customWidth="1"/>
    <col min="268" max="512" width="8.85546875" style="169"/>
    <col min="513" max="513" width="4.85546875" style="169" customWidth="1"/>
    <col min="514" max="514" width="23.7109375" style="169" customWidth="1"/>
    <col min="515" max="515" width="10.5703125" style="169" customWidth="1"/>
    <col min="516" max="516" width="11.140625" style="169" customWidth="1"/>
    <col min="517" max="517" width="17.28515625" style="169" customWidth="1"/>
    <col min="518" max="518" width="10.42578125" style="169" customWidth="1"/>
    <col min="519" max="519" width="12" style="169" customWidth="1"/>
    <col min="520" max="520" width="8.85546875" style="169" customWidth="1"/>
    <col min="521" max="521" width="22.7109375" style="169" customWidth="1"/>
    <col min="522" max="522" width="9.42578125" style="169" customWidth="1"/>
    <col min="523" max="523" width="14.140625" style="169" customWidth="1"/>
    <col min="524" max="768" width="8.85546875" style="169"/>
    <col min="769" max="769" width="4.85546875" style="169" customWidth="1"/>
    <col min="770" max="770" width="23.7109375" style="169" customWidth="1"/>
    <col min="771" max="771" width="10.5703125" style="169" customWidth="1"/>
    <col min="772" max="772" width="11.140625" style="169" customWidth="1"/>
    <col min="773" max="773" width="17.28515625" style="169" customWidth="1"/>
    <col min="774" max="774" width="10.42578125" style="169" customWidth="1"/>
    <col min="775" max="775" width="12" style="169" customWidth="1"/>
    <col min="776" max="776" width="8.85546875" style="169" customWidth="1"/>
    <col min="777" max="777" width="22.7109375" style="169" customWidth="1"/>
    <col min="778" max="778" width="9.42578125" style="169" customWidth="1"/>
    <col min="779" max="779" width="14.140625" style="169" customWidth="1"/>
    <col min="780" max="1024" width="8.85546875" style="169"/>
    <col min="1025" max="1025" width="4.85546875" style="169" customWidth="1"/>
    <col min="1026" max="1026" width="23.7109375" style="169" customWidth="1"/>
    <col min="1027" max="1027" width="10.5703125" style="169" customWidth="1"/>
    <col min="1028" max="1028" width="11.140625" style="169" customWidth="1"/>
    <col min="1029" max="1029" width="17.28515625" style="169" customWidth="1"/>
    <col min="1030" max="1030" width="10.42578125" style="169" customWidth="1"/>
    <col min="1031" max="1031" width="12" style="169" customWidth="1"/>
    <col min="1032" max="1032" width="8.85546875" style="169" customWidth="1"/>
    <col min="1033" max="1033" width="22.7109375" style="169" customWidth="1"/>
    <col min="1034" max="1034" width="9.42578125" style="169" customWidth="1"/>
    <col min="1035" max="1035" width="14.140625" style="169" customWidth="1"/>
    <col min="1036" max="1280" width="8.85546875" style="169"/>
    <col min="1281" max="1281" width="4.85546875" style="169" customWidth="1"/>
    <col min="1282" max="1282" width="23.7109375" style="169" customWidth="1"/>
    <col min="1283" max="1283" width="10.5703125" style="169" customWidth="1"/>
    <col min="1284" max="1284" width="11.140625" style="169" customWidth="1"/>
    <col min="1285" max="1285" width="17.28515625" style="169" customWidth="1"/>
    <col min="1286" max="1286" width="10.42578125" style="169" customWidth="1"/>
    <col min="1287" max="1287" width="12" style="169" customWidth="1"/>
    <col min="1288" max="1288" width="8.85546875" style="169" customWidth="1"/>
    <col min="1289" max="1289" width="22.7109375" style="169" customWidth="1"/>
    <col min="1290" max="1290" width="9.42578125" style="169" customWidth="1"/>
    <col min="1291" max="1291" width="14.140625" style="169" customWidth="1"/>
    <col min="1292" max="1536" width="8.85546875" style="169"/>
    <col min="1537" max="1537" width="4.85546875" style="169" customWidth="1"/>
    <col min="1538" max="1538" width="23.7109375" style="169" customWidth="1"/>
    <col min="1539" max="1539" width="10.5703125" style="169" customWidth="1"/>
    <col min="1540" max="1540" width="11.140625" style="169" customWidth="1"/>
    <col min="1541" max="1541" width="17.28515625" style="169" customWidth="1"/>
    <col min="1542" max="1542" width="10.42578125" style="169" customWidth="1"/>
    <col min="1543" max="1543" width="12" style="169" customWidth="1"/>
    <col min="1544" max="1544" width="8.85546875" style="169" customWidth="1"/>
    <col min="1545" max="1545" width="22.7109375" style="169" customWidth="1"/>
    <col min="1546" max="1546" width="9.42578125" style="169" customWidth="1"/>
    <col min="1547" max="1547" width="14.140625" style="169" customWidth="1"/>
    <col min="1548" max="1792" width="8.85546875" style="169"/>
    <col min="1793" max="1793" width="4.85546875" style="169" customWidth="1"/>
    <col min="1794" max="1794" width="23.7109375" style="169" customWidth="1"/>
    <col min="1795" max="1795" width="10.5703125" style="169" customWidth="1"/>
    <col min="1796" max="1796" width="11.140625" style="169" customWidth="1"/>
    <col min="1797" max="1797" width="17.28515625" style="169" customWidth="1"/>
    <col min="1798" max="1798" width="10.42578125" style="169" customWidth="1"/>
    <col min="1799" max="1799" width="12" style="169" customWidth="1"/>
    <col min="1800" max="1800" width="8.85546875" style="169" customWidth="1"/>
    <col min="1801" max="1801" width="22.7109375" style="169" customWidth="1"/>
    <col min="1802" max="1802" width="9.42578125" style="169" customWidth="1"/>
    <col min="1803" max="1803" width="14.140625" style="169" customWidth="1"/>
    <col min="1804" max="2048" width="8.85546875" style="169"/>
    <col min="2049" max="2049" width="4.85546875" style="169" customWidth="1"/>
    <col min="2050" max="2050" width="23.7109375" style="169" customWidth="1"/>
    <col min="2051" max="2051" width="10.5703125" style="169" customWidth="1"/>
    <col min="2052" max="2052" width="11.140625" style="169" customWidth="1"/>
    <col min="2053" max="2053" width="17.28515625" style="169" customWidth="1"/>
    <col min="2054" max="2054" width="10.42578125" style="169" customWidth="1"/>
    <col min="2055" max="2055" width="12" style="169" customWidth="1"/>
    <col min="2056" max="2056" width="8.85546875" style="169" customWidth="1"/>
    <col min="2057" max="2057" width="22.7109375" style="169" customWidth="1"/>
    <col min="2058" max="2058" width="9.42578125" style="169" customWidth="1"/>
    <col min="2059" max="2059" width="14.140625" style="169" customWidth="1"/>
    <col min="2060" max="2304" width="8.85546875" style="169"/>
    <col min="2305" max="2305" width="4.85546875" style="169" customWidth="1"/>
    <col min="2306" max="2306" width="23.7109375" style="169" customWidth="1"/>
    <col min="2307" max="2307" width="10.5703125" style="169" customWidth="1"/>
    <col min="2308" max="2308" width="11.140625" style="169" customWidth="1"/>
    <col min="2309" max="2309" width="17.28515625" style="169" customWidth="1"/>
    <col min="2310" max="2310" width="10.42578125" style="169" customWidth="1"/>
    <col min="2311" max="2311" width="12" style="169" customWidth="1"/>
    <col min="2312" max="2312" width="8.85546875" style="169" customWidth="1"/>
    <col min="2313" max="2313" width="22.7109375" style="169" customWidth="1"/>
    <col min="2314" max="2314" width="9.42578125" style="169" customWidth="1"/>
    <col min="2315" max="2315" width="14.140625" style="169" customWidth="1"/>
    <col min="2316" max="2560" width="8.85546875" style="169"/>
    <col min="2561" max="2561" width="4.85546875" style="169" customWidth="1"/>
    <col min="2562" max="2562" width="23.7109375" style="169" customWidth="1"/>
    <col min="2563" max="2563" width="10.5703125" style="169" customWidth="1"/>
    <col min="2564" max="2564" width="11.140625" style="169" customWidth="1"/>
    <col min="2565" max="2565" width="17.28515625" style="169" customWidth="1"/>
    <col min="2566" max="2566" width="10.42578125" style="169" customWidth="1"/>
    <col min="2567" max="2567" width="12" style="169" customWidth="1"/>
    <col min="2568" max="2568" width="8.85546875" style="169" customWidth="1"/>
    <col min="2569" max="2569" width="22.7109375" style="169" customWidth="1"/>
    <col min="2570" max="2570" width="9.42578125" style="169" customWidth="1"/>
    <col min="2571" max="2571" width="14.140625" style="169" customWidth="1"/>
    <col min="2572" max="2816" width="8.85546875" style="169"/>
    <col min="2817" max="2817" width="4.85546875" style="169" customWidth="1"/>
    <col min="2818" max="2818" width="23.7109375" style="169" customWidth="1"/>
    <col min="2819" max="2819" width="10.5703125" style="169" customWidth="1"/>
    <col min="2820" max="2820" width="11.140625" style="169" customWidth="1"/>
    <col min="2821" max="2821" width="17.28515625" style="169" customWidth="1"/>
    <col min="2822" max="2822" width="10.42578125" style="169" customWidth="1"/>
    <col min="2823" max="2823" width="12" style="169" customWidth="1"/>
    <col min="2824" max="2824" width="8.85546875" style="169" customWidth="1"/>
    <col min="2825" max="2825" width="22.7109375" style="169" customWidth="1"/>
    <col min="2826" max="2826" width="9.42578125" style="169" customWidth="1"/>
    <col min="2827" max="2827" width="14.140625" style="169" customWidth="1"/>
    <col min="2828" max="3072" width="8.85546875" style="169"/>
    <col min="3073" max="3073" width="4.85546875" style="169" customWidth="1"/>
    <col min="3074" max="3074" width="23.7109375" style="169" customWidth="1"/>
    <col min="3075" max="3075" width="10.5703125" style="169" customWidth="1"/>
    <col min="3076" max="3076" width="11.140625" style="169" customWidth="1"/>
    <col min="3077" max="3077" width="17.28515625" style="169" customWidth="1"/>
    <col min="3078" max="3078" width="10.42578125" style="169" customWidth="1"/>
    <col min="3079" max="3079" width="12" style="169" customWidth="1"/>
    <col min="3080" max="3080" width="8.85546875" style="169" customWidth="1"/>
    <col min="3081" max="3081" width="22.7109375" style="169" customWidth="1"/>
    <col min="3082" max="3082" width="9.42578125" style="169" customWidth="1"/>
    <col min="3083" max="3083" width="14.140625" style="169" customWidth="1"/>
    <col min="3084" max="3328" width="8.85546875" style="169"/>
    <col min="3329" max="3329" width="4.85546875" style="169" customWidth="1"/>
    <col min="3330" max="3330" width="23.7109375" style="169" customWidth="1"/>
    <col min="3331" max="3331" width="10.5703125" style="169" customWidth="1"/>
    <col min="3332" max="3332" width="11.140625" style="169" customWidth="1"/>
    <col min="3333" max="3333" width="17.28515625" style="169" customWidth="1"/>
    <col min="3334" max="3334" width="10.42578125" style="169" customWidth="1"/>
    <col min="3335" max="3335" width="12" style="169" customWidth="1"/>
    <col min="3336" max="3336" width="8.85546875" style="169" customWidth="1"/>
    <col min="3337" max="3337" width="22.7109375" style="169" customWidth="1"/>
    <col min="3338" max="3338" width="9.42578125" style="169" customWidth="1"/>
    <col min="3339" max="3339" width="14.140625" style="169" customWidth="1"/>
    <col min="3340" max="3584" width="8.85546875" style="169"/>
    <col min="3585" max="3585" width="4.85546875" style="169" customWidth="1"/>
    <col min="3586" max="3586" width="23.7109375" style="169" customWidth="1"/>
    <col min="3587" max="3587" width="10.5703125" style="169" customWidth="1"/>
    <col min="3588" max="3588" width="11.140625" style="169" customWidth="1"/>
    <col min="3589" max="3589" width="17.28515625" style="169" customWidth="1"/>
    <col min="3590" max="3590" width="10.42578125" style="169" customWidth="1"/>
    <col min="3591" max="3591" width="12" style="169" customWidth="1"/>
    <col min="3592" max="3592" width="8.85546875" style="169" customWidth="1"/>
    <col min="3593" max="3593" width="22.7109375" style="169" customWidth="1"/>
    <col min="3594" max="3594" width="9.42578125" style="169" customWidth="1"/>
    <col min="3595" max="3595" width="14.140625" style="169" customWidth="1"/>
    <col min="3596" max="3840" width="8.85546875" style="169"/>
    <col min="3841" max="3841" width="4.85546875" style="169" customWidth="1"/>
    <col min="3842" max="3842" width="23.7109375" style="169" customWidth="1"/>
    <col min="3843" max="3843" width="10.5703125" style="169" customWidth="1"/>
    <col min="3844" max="3844" width="11.140625" style="169" customWidth="1"/>
    <col min="3845" max="3845" width="17.28515625" style="169" customWidth="1"/>
    <col min="3846" max="3846" width="10.42578125" style="169" customWidth="1"/>
    <col min="3847" max="3847" width="12" style="169" customWidth="1"/>
    <col min="3848" max="3848" width="8.85546875" style="169" customWidth="1"/>
    <col min="3849" max="3849" width="22.7109375" style="169" customWidth="1"/>
    <col min="3850" max="3850" width="9.42578125" style="169" customWidth="1"/>
    <col min="3851" max="3851" width="14.140625" style="169" customWidth="1"/>
    <col min="3852" max="4096" width="8.85546875" style="169"/>
    <col min="4097" max="4097" width="4.85546875" style="169" customWidth="1"/>
    <col min="4098" max="4098" width="23.7109375" style="169" customWidth="1"/>
    <col min="4099" max="4099" width="10.5703125" style="169" customWidth="1"/>
    <col min="4100" max="4100" width="11.140625" style="169" customWidth="1"/>
    <col min="4101" max="4101" width="17.28515625" style="169" customWidth="1"/>
    <col min="4102" max="4102" width="10.42578125" style="169" customWidth="1"/>
    <col min="4103" max="4103" width="12" style="169" customWidth="1"/>
    <col min="4104" max="4104" width="8.85546875" style="169" customWidth="1"/>
    <col min="4105" max="4105" width="22.7109375" style="169" customWidth="1"/>
    <col min="4106" max="4106" width="9.42578125" style="169" customWidth="1"/>
    <col min="4107" max="4107" width="14.140625" style="169" customWidth="1"/>
    <col min="4108" max="4352" width="8.85546875" style="169"/>
    <col min="4353" max="4353" width="4.85546875" style="169" customWidth="1"/>
    <col min="4354" max="4354" width="23.7109375" style="169" customWidth="1"/>
    <col min="4355" max="4355" width="10.5703125" style="169" customWidth="1"/>
    <col min="4356" max="4356" width="11.140625" style="169" customWidth="1"/>
    <col min="4357" max="4357" width="17.28515625" style="169" customWidth="1"/>
    <col min="4358" max="4358" width="10.42578125" style="169" customWidth="1"/>
    <col min="4359" max="4359" width="12" style="169" customWidth="1"/>
    <col min="4360" max="4360" width="8.85546875" style="169" customWidth="1"/>
    <col min="4361" max="4361" width="22.7109375" style="169" customWidth="1"/>
    <col min="4362" max="4362" width="9.42578125" style="169" customWidth="1"/>
    <col min="4363" max="4363" width="14.140625" style="169" customWidth="1"/>
    <col min="4364" max="4608" width="8.85546875" style="169"/>
    <col min="4609" max="4609" width="4.85546875" style="169" customWidth="1"/>
    <col min="4610" max="4610" width="23.7109375" style="169" customWidth="1"/>
    <col min="4611" max="4611" width="10.5703125" style="169" customWidth="1"/>
    <col min="4612" max="4612" width="11.140625" style="169" customWidth="1"/>
    <col min="4613" max="4613" width="17.28515625" style="169" customWidth="1"/>
    <col min="4614" max="4614" width="10.42578125" style="169" customWidth="1"/>
    <col min="4615" max="4615" width="12" style="169" customWidth="1"/>
    <col min="4616" max="4616" width="8.85546875" style="169" customWidth="1"/>
    <col min="4617" max="4617" width="22.7109375" style="169" customWidth="1"/>
    <col min="4618" max="4618" width="9.42578125" style="169" customWidth="1"/>
    <col min="4619" max="4619" width="14.140625" style="169" customWidth="1"/>
    <col min="4620" max="4864" width="8.85546875" style="169"/>
    <col min="4865" max="4865" width="4.85546875" style="169" customWidth="1"/>
    <col min="4866" max="4866" width="23.7109375" style="169" customWidth="1"/>
    <col min="4867" max="4867" width="10.5703125" style="169" customWidth="1"/>
    <col min="4868" max="4868" width="11.140625" style="169" customWidth="1"/>
    <col min="4869" max="4869" width="17.28515625" style="169" customWidth="1"/>
    <col min="4870" max="4870" width="10.42578125" style="169" customWidth="1"/>
    <col min="4871" max="4871" width="12" style="169" customWidth="1"/>
    <col min="4872" max="4872" width="8.85546875" style="169" customWidth="1"/>
    <col min="4873" max="4873" width="22.7109375" style="169" customWidth="1"/>
    <col min="4874" max="4874" width="9.42578125" style="169" customWidth="1"/>
    <col min="4875" max="4875" width="14.140625" style="169" customWidth="1"/>
    <col min="4876" max="5120" width="8.85546875" style="169"/>
    <col min="5121" max="5121" width="4.85546875" style="169" customWidth="1"/>
    <col min="5122" max="5122" width="23.7109375" style="169" customWidth="1"/>
    <col min="5123" max="5123" width="10.5703125" style="169" customWidth="1"/>
    <col min="5124" max="5124" width="11.140625" style="169" customWidth="1"/>
    <col min="5125" max="5125" width="17.28515625" style="169" customWidth="1"/>
    <col min="5126" max="5126" width="10.42578125" style="169" customWidth="1"/>
    <col min="5127" max="5127" width="12" style="169" customWidth="1"/>
    <col min="5128" max="5128" width="8.85546875" style="169" customWidth="1"/>
    <col min="5129" max="5129" width="22.7109375" style="169" customWidth="1"/>
    <col min="5130" max="5130" width="9.42578125" style="169" customWidth="1"/>
    <col min="5131" max="5131" width="14.140625" style="169" customWidth="1"/>
    <col min="5132" max="5376" width="8.85546875" style="169"/>
    <col min="5377" max="5377" width="4.85546875" style="169" customWidth="1"/>
    <col min="5378" max="5378" width="23.7109375" style="169" customWidth="1"/>
    <col min="5379" max="5379" width="10.5703125" style="169" customWidth="1"/>
    <col min="5380" max="5380" width="11.140625" style="169" customWidth="1"/>
    <col min="5381" max="5381" width="17.28515625" style="169" customWidth="1"/>
    <col min="5382" max="5382" width="10.42578125" style="169" customWidth="1"/>
    <col min="5383" max="5383" width="12" style="169" customWidth="1"/>
    <col min="5384" max="5384" width="8.85546875" style="169" customWidth="1"/>
    <col min="5385" max="5385" width="22.7109375" style="169" customWidth="1"/>
    <col min="5386" max="5386" width="9.42578125" style="169" customWidth="1"/>
    <col min="5387" max="5387" width="14.140625" style="169" customWidth="1"/>
    <col min="5388" max="5632" width="8.85546875" style="169"/>
    <col min="5633" max="5633" width="4.85546875" style="169" customWidth="1"/>
    <col min="5634" max="5634" width="23.7109375" style="169" customWidth="1"/>
    <col min="5635" max="5635" width="10.5703125" style="169" customWidth="1"/>
    <col min="5636" max="5636" width="11.140625" style="169" customWidth="1"/>
    <col min="5637" max="5637" width="17.28515625" style="169" customWidth="1"/>
    <col min="5638" max="5638" width="10.42578125" style="169" customWidth="1"/>
    <col min="5639" max="5639" width="12" style="169" customWidth="1"/>
    <col min="5640" max="5640" width="8.85546875" style="169" customWidth="1"/>
    <col min="5641" max="5641" width="22.7109375" style="169" customWidth="1"/>
    <col min="5642" max="5642" width="9.42578125" style="169" customWidth="1"/>
    <col min="5643" max="5643" width="14.140625" style="169" customWidth="1"/>
    <col min="5644" max="5888" width="8.85546875" style="169"/>
    <col min="5889" max="5889" width="4.85546875" style="169" customWidth="1"/>
    <col min="5890" max="5890" width="23.7109375" style="169" customWidth="1"/>
    <col min="5891" max="5891" width="10.5703125" style="169" customWidth="1"/>
    <col min="5892" max="5892" width="11.140625" style="169" customWidth="1"/>
    <col min="5893" max="5893" width="17.28515625" style="169" customWidth="1"/>
    <col min="5894" max="5894" width="10.42578125" style="169" customWidth="1"/>
    <col min="5895" max="5895" width="12" style="169" customWidth="1"/>
    <col min="5896" max="5896" width="8.85546875" style="169" customWidth="1"/>
    <col min="5897" max="5897" width="22.7109375" style="169" customWidth="1"/>
    <col min="5898" max="5898" width="9.42578125" style="169" customWidth="1"/>
    <col min="5899" max="5899" width="14.140625" style="169" customWidth="1"/>
    <col min="5900" max="6144" width="8.85546875" style="169"/>
    <col min="6145" max="6145" width="4.85546875" style="169" customWidth="1"/>
    <col min="6146" max="6146" width="23.7109375" style="169" customWidth="1"/>
    <col min="6147" max="6147" width="10.5703125" style="169" customWidth="1"/>
    <col min="6148" max="6148" width="11.140625" style="169" customWidth="1"/>
    <col min="6149" max="6149" width="17.28515625" style="169" customWidth="1"/>
    <col min="6150" max="6150" width="10.42578125" style="169" customWidth="1"/>
    <col min="6151" max="6151" width="12" style="169" customWidth="1"/>
    <col min="6152" max="6152" width="8.85546875" style="169" customWidth="1"/>
    <col min="6153" max="6153" width="22.7109375" style="169" customWidth="1"/>
    <col min="6154" max="6154" width="9.42578125" style="169" customWidth="1"/>
    <col min="6155" max="6155" width="14.140625" style="169" customWidth="1"/>
    <col min="6156" max="6400" width="8.85546875" style="169"/>
    <col min="6401" max="6401" width="4.85546875" style="169" customWidth="1"/>
    <col min="6402" max="6402" width="23.7109375" style="169" customWidth="1"/>
    <col min="6403" max="6403" width="10.5703125" style="169" customWidth="1"/>
    <col min="6404" max="6404" width="11.140625" style="169" customWidth="1"/>
    <col min="6405" max="6405" width="17.28515625" style="169" customWidth="1"/>
    <col min="6406" max="6406" width="10.42578125" style="169" customWidth="1"/>
    <col min="6407" max="6407" width="12" style="169" customWidth="1"/>
    <col min="6408" max="6408" width="8.85546875" style="169" customWidth="1"/>
    <col min="6409" max="6409" width="22.7109375" style="169" customWidth="1"/>
    <col min="6410" max="6410" width="9.42578125" style="169" customWidth="1"/>
    <col min="6411" max="6411" width="14.140625" style="169" customWidth="1"/>
    <col min="6412" max="6656" width="8.85546875" style="169"/>
    <col min="6657" max="6657" width="4.85546875" style="169" customWidth="1"/>
    <col min="6658" max="6658" width="23.7109375" style="169" customWidth="1"/>
    <col min="6659" max="6659" width="10.5703125" style="169" customWidth="1"/>
    <col min="6660" max="6660" width="11.140625" style="169" customWidth="1"/>
    <col min="6661" max="6661" width="17.28515625" style="169" customWidth="1"/>
    <col min="6662" max="6662" width="10.42578125" style="169" customWidth="1"/>
    <col min="6663" max="6663" width="12" style="169" customWidth="1"/>
    <col min="6664" max="6664" width="8.85546875" style="169" customWidth="1"/>
    <col min="6665" max="6665" width="22.7109375" style="169" customWidth="1"/>
    <col min="6666" max="6666" width="9.42578125" style="169" customWidth="1"/>
    <col min="6667" max="6667" width="14.140625" style="169" customWidth="1"/>
    <col min="6668" max="6912" width="8.85546875" style="169"/>
    <col min="6913" max="6913" width="4.85546875" style="169" customWidth="1"/>
    <col min="6914" max="6914" width="23.7109375" style="169" customWidth="1"/>
    <col min="6915" max="6915" width="10.5703125" style="169" customWidth="1"/>
    <col min="6916" max="6916" width="11.140625" style="169" customWidth="1"/>
    <col min="6917" max="6917" width="17.28515625" style="169" customWidth="1"/>
    <col min="6918" max="6918" width="10.42578125" style="169" customWidth="1"/>
    <col min="6919" max="6919" width="12" style="169" customWidth="1"/>
    <col min="6920" max="6920" width="8.85546875" style="169" customWidth="1"/>
    <col min="6921" max="6921" width="22.7109375" style="169" customWidth="1"/>
    <col min="6922" max="6922" width="9.42578125" style="169" customWidth="1"/>
    <col min="6923" max="6923" width="14.140625" style="169" customWidth="1"/>
    <col min="6924" max="7168" width="8.85546875" style="169"/>
    <col min="7169" max="7169" width="4.85546875" style="169" customWidth="1"/>
    <col min="7170" max="7170" width="23.7109375" style="169" customWidth="1"/>
    <col min="7171" max="7171" width="10.5703125" style="169" customWidth="1"/>
    <col min="7172" max="7172" width="11.140625" style="169" customWidth="1"/>
    <col min="7173" max="7173" width="17.28515625" style="169" customWidth="1"/>
    <col min="7174" max="7174" width="10.42578125" style="169" customWidth="1"/>
    <col min="7175" max="7175" width="12" style="169" customWidth="1"/>
    <col min="7176" max="7176" width="8.85546875" style="169" customWidth="1"/>
    <col min="7177" max="7177" width="22.7109375" style="169" customWidth="1"/>
    <col min="7178" max="7178" width="9.42578125" style="169" customWidth="1"/>
    <col min="7179" max="7179" width="14.140625" style="169" customWidth="1"/>
    <col min="7180" max="7424" width="8.85546875" style="169"/>
    <col min="7425" max="7425" width="4.85546875" style="169" customWidth="1"/>
    <col min="7426" max="7426" width="23.7109375" style="169" customWidth="1"/>
    <col min="7427" max="7427" width="10.5703125" style="169" customWidth="1"/>
    <col min="7428" max="7428" width="11.140625" style="169" customWidth="1"/>
    <col min="7429" max="7429" width="17.28515625" style="169" customWidth="1"/>
    <col min="7430" max="7430" width="10.42578125" style="169" customWidth="1"/>
    <col min="7431" max="7431" width="12" style="169" customWidth="1"/>
    <col min="7432" max="7432" width="8.85546875" style="169" customWidth="1"/>
    <col min="7433" max="7433" width="22.7109375" style="169" customWidth="1"/>
    <col min="7434" max="7434" width="9.42578125" style="169" customWidth="1"/>
    <col min="7435" max="7435" width="14.140625" style="169" customWidth="1"/>
    <col min="7436" max="7680" width="8.85546875" style="169"/>
    <col min="7681" max="7681" width="4.85546875" style="169" customWidth="1"/>
    <col min="7682" max="7682" width="23.7109375" style="169" customWidth="1"/>
    <col min="7683" max="7683" width="10.5703125" style="169" customWidth="1"/>
    <col min="7684" max="7684" width="11.140625" style="169" customWidth="1"/>
    <col min="7685" max="7685" width="17.28515625" style="169" customWidth="1"/>
    <col min="7686" max="7686" width="10.42578125" style="169" customWidth="1"/>
    <col min="7687" max="7687" width="12" style="169" customWidth="1"/>
    <col min="7688" max="7688" width="8.85546875" style="169" customWidth="1"/>
    <col min="7689" max="7689" width="22.7109375" style="169" customWidth="1"/>
    <col min="7690" max="7690" width="9.42578125" style="169" customWidth="1"/>
    <col min="7691" max="7691" width="14.140625" style="169" customWidth="1"/>
    <col min="7692" max="7936" width="8.85546875" style="169"/>
    <col min="7937" max="7937" width="4.85546875" style="169" customWidth="1"/>
    <col min="7938" max="7938" width="23.7109375" style="169" customWidth="1"/>
    <col min="7939" max="7939" width="10.5703125" style="169" customWidth="1"/>
    <col min="7940" max="7940" width="11.140625" style="169" customWidth="1"/>
    <col min="7941" max="7941" width="17.28515625" style="169" customWidth="1"/>
    <col min="7942" max="7942" width="10.42578125" style="169" customWidth="1"/>
    <col min="7943" max="7943" width="12" style="169" customWidth="1"/>
    <col min="7944" max="7944" width="8.85546875" style="169" customWidth="1"/>
    <col min="7945" max="7945" width="22.7109375" style="169" customWidth="1"/>
    <col min="7946" max="7946" width="9.42578125" style="169" customWidth="1"/>
    <col min="7947" max="7947" width="14.140625" style="169" customWidth="1"/>
    <col min="7948" max="8192" width="8.85546875" style="169"/>
    <col min="8193" max="8193" width="4.85546875" style="169" customWidth="1"/>
    <col min="8194" max="8194" width="23.7109375" style="169" customWidth="1"/>
    <col min="8195" max="8195" width="10.5703125" style="169" customWidth="1"/>
    <col min="8196" max="8196" width="11.140625" style="169" customWidth="1"/>
    <col min="8197" max="8197" width="17.28515625" style="169" customWidth="1"/>
    <col min="8198" max="8198" width="10.42578125" style="169" customWidth="1"/>
    <col min="8199" max="8199" width="12" style="169" customWidth="1"/>
    <col min="8200" max="8200" width="8.85546875" style="169" customWidth="1"/>
    <col min="8201" max="8201" width="22.7109375" style="169" customWidth="1"/>
    <col min="8202" max="8202" width="9.42578125" style="169" customWidth="1"/>
    <col min="8203" max="8203" width="14.140625" style="169" customWidth="1"/>
    <col min="8204" max="8448" width="8.85546875" style="169"/>
    <col min="8449" max="8449" width="4.85546875" style="169" customWidth="1"/>
    <col min="8450" max="8450" width="23.7109375" style="169" customWidth="1"/>
    <col min="8451" max="8451" width="10.5703125" style="169" customWidth="1"/>
    <col min="8452" max="8452" width="11.140625" style="169" customWidth="1"/>
    <col min="8453" max="8453" width="17.28515625" style="169" customWidth="1"/>
    <col min="8454" max="8454" width="10.42578125" style="169" customWidth="1"/>
    <col min="8455" max="8455" width="12" style="169" customWidth="1"/>
    <col min="8456" max="8456" width="8.85546875" style="169" customWidth="1"/>
    <col min="8457" max="8457" width="22.7109375" style="169" customWidth="1"/>
    <col min="8458" max="8458" width="9.42578125" style="169" customWidth="1"/>
    <col min="8459" max="8459" width="14.140625" style="169" customWidth="1"/>
    <col min="8460" max="8704" width="8.85546875" style="169"/>
    <col min="8705" max="8705" width="4.85546875" style="169" customWidth="1"/>
    <col min="8706" max="8706" width="23.7109375" style="169" customWidth="1"/>
    <col min="8707" max="8707" width="10.5703125" style="169" customWidth="1"/>
    <col min="8708" max="8708" width="11.140625" style="169" customWidth="1"/>
    <col min="8709" max="8709" width="17.28515625" style="169" customWidth="1"/>
    <col min="8710" max="8710" width="10.42578125" style="169" customWidth="1"/>
    <col min="8711" max="8711" width="12" style="169" customWidth="1"/>
    <col min="8712" max="8712" width="8.85546875" style="169" customWidth="1"/>
    <col min="8713" max="8713" width="22.7109375" style="169" customWidth="1"/>
    <col min="8714" max="8714" width="9.42578125" style="169" customWidth="1"/>
    <col min="8715" max="8715" width="14.140625" style="169" customWidth="1"/>
    <col min="8716" max="8960" width="8.85546875" style="169"/>
    <col min="8961" max="8961" width="4.85546875" style="169" customWidth="1"/>
    <col min="8962" max="8962" width="23.7109375" style="169" customWidth="1"/>
    <col min="8963" max="8963" width="10.5703125" style="169" customWidth="1"/>
    <col min="8964" max="8964" width="11.140625" style="169" customWidth="1"/>
    <col min="8965" max="8965" width="17.28515625" style="169" customWidth="1"/>
    <col min="8966" max="8966" width="10.42578125" style="169" customWidth="1"/>
    <col min="8967" max="8967" width="12" style="169" customWidth="1"/>
    <col min="8968" max="8968" width="8.85546875" style="169" customWidth="1"/>
    <col min="8969" max="8969" width="22.7109375" style="169" customWidth="1"/>
    <col min="8970" max="8970" width="9.42578125" style="169" customWidth="1"/>
    <col min="8971" max="8971" width="14.140625" style="169" customWidth="1"/>
    <col min="8972" max="9216" width="8.85546875" style="169"/>
    <col min="9217" max="9217" width="4.85546875" style="169" customWidth="1"/>
    <col min="9218" max="9218" width="23.7109375" style="169" customWidth="1"/>
    <col min="9219" max="9219" width="10.5703125" style="169" customWidth="1"/>
    <col min="9220" max="9220" width="11.140625" style="169" customWidth="1"/>
    <col min="9221" max="9221" width="17.28515625" style="169" customWidth="1"/>
    <col min="9222" max="9222" width="10.42578125" style="169" customWidth="1"/>
    <col min="9223" max="9223" width="12" style="169" customWidth="1"/>
    <col min="9224" max="9224" width="8.85546875" style="169" customWidth="1"/>
    <col min="9225" max="9225" width="22.7109375" style="169" customWidth="1"/>
    <col min="9226" max="9226" width="9.42578125" style="169" customWidth="1"/>
    <col min="9227" max="9227" width="14.140625" style="169" customWidth="1"/>
    <col min="9228" max="9472" width="8.85546875" style="169"/>
    <col min="9473" max="9473" width="4.85546875" style="169" customWidth="1"/>
    <col min="9474" max="9474" width="23.7109375" style="169" customWidth="1"/>
    <col min="9475" max="9475" width="10.5703125" style="169" customWidth="1"/>
    <col min="9476" max="9476" width="11.140625" style="169" customWidth="1"/>
    <col min="9477" max="9477" width="17.28515625" style="169" customWidth="1"/>
    <col min="9478" max="9478" width="10.42578125" style="169" customWidth="1"/>
    <col min="9479" max="9479" width="12" style="169" customWidth="1"/>
    <col min="9480" max="9480" width="8.85546875" style="169" customWidth="1"/>
    <col min="9481" max="9481" width="22.7109375" style="169" customWidth="1"/>
    <col min="9482" max="9482" width="9.42578125" style="169" customWidth="1"/>
    <col min="9483" max="9483" width="14.140625" style="169" customWidth="1"/>
    <col min="9484" max="9728" width="8.85546875" style="169"/>
    <col min="9729" max="9729" width="4.85546875" style="169" customWidth="1"/>
    <col min="9730" max="9730" width="23.7109375" style="169" customWidth="1"/>
    <col min="9731" max="9731" width="10.5703125" style="169" customWidth="1"/>
    <col min="9732" max="9732" width="11.140625" style="169" customWidth="1"/>
    <col min="9733" max="9733" width="17.28515625" style="169" customWidth="1"/>
    <col min="9734" max="9734" width="10.42578125" style="169" customWidth="1"/>
    <col min="9735" max="9735" width="12" style="169" customWidth="1"/>
    <col min="9736" max="9736" width="8.85546875" style="169" customWidth="1"/>
    <col min="9737" max="9737" width="22.7109375" style="169" customWidth="1"/>
    <col min="9738" max="9738" width="9.42578125" style="169" customWidth="1"/>
    <col min="9739" max="9739" width="14.140625" style="169" customWidth="1"/>
    <col min="9740" max="9984" width="8.85546875" style="169"/>
    <col min="9985" max="9985" width="4.85546875" style="169" customWidth="1"/>
    <col min="9986" max="9986" width="23.7109375" style="169" customWidth="1"/>
    <col min="9987" max="9987" width="10.5703125" style="169" customWidth="1"/>
    <col min="9988" max="9988" width="11.140625" style="169" customWidth="1"/>
    <col min="9989" max="9989" width="17.28515625" style="169" customWidth="1"/>
    <col min="9990" max="9990" width="10.42578125" style="169" customWidth="1"/>
    <col min="9991" max="9991" width="12" style="169" customWidth="1"/>
    <col min="9992" max="9992" width="8.85546875" style="169" customWidth="1"/>
    <col min="9993" max="9993" width="22.7109375" style="169" customWidth="1"/>
    <col min="9994" max="9994" width="9.42578125" style="169" customWidth="1"/>
    <col min="9995" max="9995" width="14.140625" style="169" customWidth="1"/>
    <col min="9996" max="10240" width="8.85546875" style="169"/>
    <col min="10241" max="10241" width="4.85546875" style="169" customWidth="1"/>
    <col min="10242" max="10242" width="23.7109375" style="169" customWidth="1"/>
    <col min="10243" max="10243" width="10.5703125" style="169" customWidth="1"/>
    <col min="10244" max="10244" width="11.140625" style="169" customWidth="1"/>
    <col min="10245" max="10245" width="17.28515625" style="169" customWidth="1"/>
    <col min="10246" max="10246" width="10.42578125" style="169" customWidth="1"/>
    <col min="10247" max="10247" width="12" style="169" customWidth="1"/>
    <col min="10248" max="10248" width="8.85546875" style="169" customWidth="1"/>
    <col min="10249" max="10249" width="22.7109375" style="169" customWidth="1"/>
    <col min="10250" max="10250" width="9.42578125" style="169" customWidth="1"/>
    <col min="10251" max="10251" width="14.140625" style="169" customWidth="1"/>
    <col min="10252" max="10496" width="8.85546875" style="169"/>
    <col min="10497" max="10497" width="4.85546875" style="169" customWidth="1"/>
    <col min="10498" max="10498" width="23.7109375" style="169" customWidth="1"/>
    <col min="10499" max="10499" width="10.5703125" style="169" customWidth="1"/>
    <col min="10500" max="10500" width="11.140625" style="169" customWidth="1"/>
    <col min="10501" max="10501" width="17.28515625" style="169" customWidth="1"/>
    <col min="10502" max="10502" width="10.42578125" style="169" customWidth="1"/>
    <col min="10503" max="10503" width="12" style="169" customWidth="1"/>
    <col min="10504" max="10504" width="8.85546875" style="169" customWidth="1"/>
    <col min="10505" max="10505" width="22.7109375" style="169" customWidth="1"/>
    <col min="10506" max="10506" width="9.42578125" style="169" customWidth="1"/>
    <col min="10507" max="10507" width="14.140625" style="169" customWidth="1"/>
    <col min="10508" max="10752" width="8.85546875" style="169"/>
    <col min="10753" max="10753" width="4.85546875" style="169" customWidth="1"/>
    <col min="10754" max="10754" width="23.7109375" style="169" customWidth="1"/>
    <col min="10755" max="10755" width="10.5703125" style="169" customWidth="1"/>
    <col min="10756" max="10756" width="11.140625" style="169" customWidth="1"/>
    <col min="10757" max="10757" width="17.28515625" style="169" customWidth="1"/>
    <col min="10758" max="10758" width="10.42578125" style="169" customWidth="1"/>
    <col min="10759" max="10759" width="12" style="169" customWidth="1"/>
    <col min="10760" max="10760" width="8.85546875" style="169" customWidth="1"/>
    <col min="10761" max="10761" width="22.7109375" style="169" customWidth="1"/>
    <col min="10762" max="10762" width="9.42578125" style="169" customWidth="1"/>
    <col min="10763" max="10763" width="14.140625" style="169" customWidth="1"/>
    <col min="10764" max="11008" width="8.85546875" style="169"/>
    <col min="11009" max="11009" width="4.85546875" style="169" customWidth="1"/>
    <col min="11010" max="11010" width="23.7109375" style="169" customWidth="1"/>
    <col min="11011" max="11011" width="10.5703125" style="169" customWidth="1"/>
    <col min="11012" max="11012" width="11.140625" style="169" customWidth="1"/>
    <col min="11013" max="11013" width="17.28515625" style="169" customWidth="1"/>
    <col min="11014" max="11014" width="10.42578125" style="169" customWidth="1"/>
    <col min="11015" max="11015" width="12" style="169" customWidth="1"/>
    <col min="11016" max="11016" width="8.85546875" style="169" customWidth="1"/>
    <col min="11017" max="11017" width="22.7109375" style="169" customWidth="1"/>
    <col min="11018" max="11018" width="9.42578125" style="169" customWidth="1"/>
    <col min="11019" max="11019" width="14.140625" style="169" customWidth="1"/>
    <col min="11020" max="11264" width="8.85546875" style="169"/>
    <col min="11265" max="11265" width="4.85546875" style="169" customWidth="1"/>
    <col min="11266" max="11266" width="23.7109375" style="169" customWidth="1"/>
    <col min="11267" max="11267" width="10.5703125" style="169" customWidth="1"/>
    <col min="11268" max="11268" width="11.140625" style="169" customWidth="1"/>
    <col min="11269" max="11269" width="17.28515625" style="169" customWidth="1"/>
    <col min="11270" max="11270" width="10.42578125" style="169" customWidth="1"/>
    <col min="11271" max="11271" width="12" style="169" customWidth="1"/>
    <col min="11272" max="11272" width="8.85546875" style="169" customWidth="1"/>
    <col min="11273" max="11273" width="22.7109375" style="169" customWidth="1"/>
    <col min="11274" max="11274" width="9.42578125" style="169" customWidth="1"/>
    <col min="11275" max="11275" width="14.140625" style="169" customWidth="1"/>
    <col min="11276" max="11520" width="8.85546875" style="169"/>
    <col min="11521" max="11521" width="4.85546875" style="169" customWidth="1"/>
    <col min="11522" max="11522" width="23.7109375" style="169" customWidth="1"/>
    <col min="11523" max="11523" width="10.5703125" style="169" customWidth="1"/>
    <col min="11524" max="11524" width="11.140625" style="169" customWidth="1"/>
    <col min="11525" max="11525" width="17.28515625" style="169" customWidth="1"/>
    <col min="11526" max="11526" width="10.42578125" style="169" customWidth="1"/>
    <col min="11527" max="11527" width="12" style="169" customWidth="1"/>
    <col min="11528" max="11528" width="8.85546875" style="169" customWidth="1"/>
    <col min="11529" max="11529" width="22.7109375" style="169" customWidth="1"/>
    <col min="11530" max="11530" width="9.42578125" style="169" customWidth="1"/>
    <col min="11531" max="11531" width="14.140625" style="169" customWidth="1"/>
    <col min="11532" max="11776" width="8.85546875" style="169"/>
    <col min="11777" max="11777" width="4.85546875" style="169" customWidth="1"/>
    <col min="11778" max="11778" width="23.7109375" style="169" customWidth="1"/>
    <col min="11779" max="11779" width="10.5703125" style="169" customWidth="1"/>
    <col min="11780" max="11780" width="11.140625" style="169" customWidth="1"/>
    <col min="11781" max="11781" width="17.28515625" style="169" customWidth="1"/>
    <col min="11782" max="11782" width="10.42578125" style="169" customWidth="1"/>
    <col min="11783" max="11783" width="12" style="169" customWidth="1"/>
    <col min="11784" max="11784" width="8.85546875" style="169" customWidth="1"/>
    <col min="11785" max="11785" width="22.7109375" style="169" customWidth="1"/>
    <col min="11786" max="11786" width="9.42578125" style="169" customWidth="1"/>
    <col min="11787" max="11787" width="14.140625" style="169" customWidth="1"/>
    <col min="11788" max="12032" width="8.85546875" style="169"/>
    <col min="12033" max="12033" width="4.85546875" style="169" customWidth="1"/>
    <col min="12034" max="12034" width="23.7109375" style="169" customWidth="1"/>
    <col min="12035" max="12035" width="10.5703125" style="169" customWidth="1"/>
    <col min="12036" max="12036" width="11.140625" style="169" customWidth="1"/>
    <col min="12037" max="12037" width="17.28515625" style="169" customWidth="1"/>
    <col min="12038" max="12038" width="10.42578125" style="169" customWidth="1"/>
    <col min="12039" max="12039" width="12" style="169" customWidth="1"/>
    <col min="12040" max="12040" width="8.85546875" style="169" customWidth="1"/>
    <col min="12041" max="12041" width="22.7109375" style="169" customWidth="1"/>
    <col min="12042" max="12042" width="9.42578125" style="169" customWidth="1"/>
    <col min="12043" max="12043" width="14.140625" style="169" customWidth="1"/>
    <col min="12044" max="12288" width="8.85546875" style="169"/>
    <col min="12289" max="12289" width="4.85546875" style="169" customWidth="1"/>
    <col min="12290" max="12290" width="23.7109375" style="169" customWidth="1"/>
    <col min="12291" max="12291" width="10.5703125" style="169" customWidth="1"/>
    <col min="12292" max="12292" width="11.140625" style="169" customWidth="1"/>
    <col min="12293" max="12293" width="17.28515625" style="169" customWidth="1"/>
    <col min="12294" max="12294" width="10.42578125" style="169" customWidth="1"/>
    <col min="12295" max="12295" width="12" style="169" customWidth="1"/>
    <col min="12296" max="12296" width="8.85546875" style="169" customWidth="1"/>
    <col min="12297" max="12297" width="22.7109375" style="169" customWidth="1"/>
    <col min="12298" max="12298" width="9.42578125" style="169" customWidth="1"/>
    <col min="12299" max="12299" width="14.140625" style="169" customWidth="1"/>
    <col min="12300" max="12544" width="8.85546875" style="169"/>
    <col min="12545" max="12545" width="4.85546875" style="169" customWidth="1"/>
    <col min="12546" max="12546" width="23.7109375" style="169" customWidth="1"/>
    <col min="12547" max="12547" width="10.5703125" style="169" customWidth="1"/>
    <col min="12548" max="12548" width="11.140625" style="169" customWidth="1"/>
    <col min="12549" max="12549" width="17.28515625" style="169" customWidth="1"/>
    <col min="12550" max="12550" width="10.42578125" style="169" customWidth="1"/>
    <col min="12551" max="12551" width="12" style="169" customWidth="1"/>
    <col min="12552" max="12552" width="8.85546875" style="169" customWidth="1"/>
    <col min="12553" max="12553" width="22.7109375" style="169" customWidth="1"/>
    <col min="12554" max="12554" width="9.42578125" style="169" customWidth="1"/>
    <col min="12555" max="12555" width="14.140625" style="169" customWidth="1"/>
    <col min="12556" max="12800" width="8.85546875" style="169"/>
    <col min="12801" max="12801" width="4.85546875" style="169" customWidth="1"/>
    <col min="12802" max="12802" width="23.7109375" style="169" customWidth="1"/>
    <col min="12803" max="12803" width="10.5703125" style="169" customWidth="1"/>
    <col min="12804" max="12804" width="11.140625" style="169" customWidth="1"/>
    <col min="12805" max="12805" width="17.28515625" style="169" customWidth="1"/>
    <col min="12806" max="12806" width="10.42578125" style="169" customWidth="1"/>
    <col min="12807" max="12807" width="12" style="169" customWidth="1"/>
    <col min="12808" max="12808" width="8.85546875" style="169" customWidth="1"/>
    <col min="12809" max="12809" width="22.7109375" style="169" customWidth="1"/>
    <col min="12810" max="12810" width="9.42578125" style="169" customWidth="1"/>
    <col min="12811" max="12811" width="14.140625" style="169" customWidth="1"/>
    <col min="12812" max="13056" width="8.85546875" style="169"/>
    <col min="13057" max="13057" width="4.85546875" style="169" customWidth="1"/>
    <col min="13058" max="13058" width="23.7109375" style="169" customWidth="1"/>
    <col min="13059" max="13059" width="10.5703125" style="169" customWidth="1"/>
    <col min="13060" max="13060" width="11.140625" style="169" customWidth="1"/>
    <col min="13061" max="13061" width="17.28515625" style="169" customWidth="1"/>
    <col min="13062" max="13062" width="10.42578125" style="169" customWidth="1"/>
    <col min="13063" max="13063" width="12" style="169" customWidth="1"/>
    <col min="13064" max="13064" width="8.85546875" style="169" customWidth="1"/>
    <col min="13065" max="13065" width="22.7109375" style="169" customWidth="1"/>
    <col min="13066" max="13066" width="9.42578125" style="169" customWidth="1"/>
    <col min="13067" max="13067" width="14.140625" style="169" customWidth="1"/>
    <col min="13068" max="13312" width="8.85546875" style="169"/>
    <col min="13313" max="13313" width="4.85546875" style="169" customWidth="1"/>
    <col min="13314" max="13314" width="23.7109375" style="169" customWidth="1"/>
    <col min="13315" max="13315" width="10.5703125" style="169" customWidth="1"/>
    <col min="13316" max="13316" width="11.140625" style="169" customWidth="1"/>
    <col min="13317" max="13317" width="17.28515625" style="169" customWidth="1"/>
    <col min="13318" max="13318" width="10.42578125" style="169" customWidth="1"/>
    <col min="13319" max="13319" width="12" style="169" customWidth="1"/>
    <col min="13320" max="13320" width="8.85546875" style="169" customWidth="1"/>
    <col min="13321" max="13321" width="22.7109375" style="169" customWidth="1"/>
    <col min="13322" max="13322" width="9.42578125" style="169" customWidth="1"/>
    <col min="13323" max="13323" width="14.140625" style="169" customWidth="1"/>
    <col min="13324" max="13568" width="8.85546875" style="169"/>
    <col min="13569" max="13569" width="4.85546875" style="169" customWidth="1"/>
    <col min="13570" max="13570" width="23.7109375" style="169" customWidth="1"/>
    <col min="13571" max="13571" width="10.5703125" style="169" customWidth="1"/>
    <col min="13572" max="13572" width="11.140625" style="169" customWidth="1"/>
    <col min="13573" max="13573" width="17.28515625" style="169" customWidth="1"/>
    <col min="13574" max="13574" width="10.42578125" style="169" customWidth="1"/>
    <col min="13575" max="13575" width="12" style="169" customWidth="1"/>
    <col min="13576" max="13576" width="8.85546875" style="169" customWidth="1"/>
    <col min="13577" max="13577" width="22.7109375" style="169" customWidth="1"/>
    <col min="13578" max="13578" width="9.42578125" style="169" customWidth="1"/>
    <col min="13579" max="13579" width="14.140625" style="169" customWidth="1"/>
    <col min="13580" max="13824" width="8.85546875" style="169"/>
    <col min="13825" max="13825" width="4.85546875" style="169" customWidth="1"/>
    <col min="13826" max="13826" width="23.7109375" style="169" customWidth="1"/>
    <col min="13827" max="13827" width="10.5703125" style="169" customWidth="1"/>
    <col min="13828" max="13828" width="11.140625" style="169" customWidth="1"/>
    <col min="13829" max="13829" width="17.28515625" style="169" customWidth="1"/>
    <col min="13830" max="13830" width="10.42578125" style="169" customWidth="1"/>
    <col min="13831" max="13831" width="12" style="169" customWidth="1"/>
    <col min="13832" max="13832" width="8.85546875" style="169" customWidth="1"/>
    <col min="13833" max="13833" width="22.7109375" style="169" customWidth="1"/>
    <col min="13834" max="13834" width="9.42578125" style="169" customWidth="1"/>
    <col min="13835" max="13835" width="14.140625" style="169" customWidth="1"/>
    <col min="13836" max="14080" width="8.85546875" style="169"/>
    <col min="14081" max="14081" width="4.85546875" style="169" customWidth="1"/>
    <col min="14082" max="14082" width="23.7109375" style="169" customWidth="1"/>
    <col min="14083" max="14083" width="10.5703125" style="169" customWidth="1"/>
    <col min="14084" max="14084" width="11.140625" style="169" customWidth="1"/>
    <col min="14085" max="14085" width="17.28515625" style="169" customWidth="1"/>
    <col min="14086" max="14086" width="10.42578125" style="169" customWidth="1"/>
    <col min="14087" max="14087" width="12" style="169" customWidth="1"/>
    <col min="14088" max="14088" width="8.85546875" style="169" customWidth="1"/>
    <col min="14089" max="14089" width="22.7109375" style="169" customWidth="1"/>
    <col min="14090" max="14090" width="9.42578125" style="169" customWidth="1"/>
    <col min="14091" max="14091" width="14.140625" style="169" customWidth="1"/>
    <col min="14092" max="14336" width="8.85546875" style="169"/>
    <col min="14337" max="14337" width="4.85546875" style="169" customWidth="1"/>
    <col min="14338" max="14338" width="23.7109375" style="169" customWidth="1"/>
    <col min="14339" max="14339" width="10.5703125" style="169" customWidth="1"/>
    <col min="14340" max="14340" width="11.140625" style="169" customWidth="1"/>
    <col min="14341" max="14341" width="17.28515625" style="169" customWidth="1"/>
    <col min="14342" max="14342" width="10.42578125" style="169" customWidth="1"/>
    <col min="14343" max="14343" width="12" style="169" customWidth="1"/>
    <col min="14344" max="14344" width="8.85546875" style="169" customWidth="1"/>
    <col min="14345" max="14345" width="22.7109375" style="169" customWidth="1"/>
    <col min="14346" max="14346" width="9.42578125" style="169" customWidth="1"/>
    <col min="14347" max="14347" width="14.140625" style="169" customWidth="1"/>
    <col min="14348" max="14592" width="8.85546875" style="169"/>
    <col min="14593" max="14593" width="4.85546875" style="169" customWidth="1"/>
    <col min="14594" max="14594" width="23.7109375" style="169" customWidth="1"/>
    <col min="14595" max="14595" width="10.5703125" style="169" customWidth="1"/>
    <col min="14596" max="14596" width="11.140625" style="169" customWidth="1"/>
    <col min="14597" max="14597" width="17.28515625" style="169" customWidth="1"/>
    <col min="14598" max="14598" width="10.42578125" style="169" customWidth="1"/>
    <col min="14599" max="14599" width="12" style="169" customWidth="1"/>
    <col min="14600" max="14600" width="8.85546875" style="169" customWidth="1"/>
    <col min="14601" max="14601" width="22.7109375" style="169" customWidth="1"/>
    <col min="14602" max="14602" width="9.42578125" style="169" customWidth="1"/>
    <col min="14603" max="14603" width="14.140625" style="169" customWidth="1"/>
    <col min="14604" max="14848" width="8.85546875" style="169"/>
    <col min="14849" max="14849" width="4.85546875" style="169" customWidth="1"/>
    <col min="14850" max="14850" width="23.7109375" style="169" customWidth="1"/>
    <col min="14851" max="14851" width="10.5703125" style="169" customWidth="1"/>
    <col min="14852" max="14852" width="11.140625" style="169" customWidth="1"/>
    <col min="14853" max="14853" width="17.28515625" style="169" customWidth="1"/>
    <col min="14854" max="14854" width="10.42578125" style="169" customWidth="1"/>
    <col min="14855" max="14855" width="12" style="169" customWidth="1"/>
    <col min="14856" max="14856" width="8.85546875" style="169" customWidth="1"/>
    <col min="14857" max="14857" width="22.7109375" style="169" customWidth="1"/>
    <col min="14858" max="14858" width="9.42578125" style="169" customWidth="1"/>
    <col min="14859" max="14859" width="14.140625" style="169" customWidth="1"/>
    <col min="14860" max="15104" width="8.85546875" style="169"/>
    <col min="15105" max="15105" width="4.85546875" style="169" customWidth="1"/>
    <col min="15106" max="15106" width="23.7109375" style="169" customWidth="1"/>
    <col min="15107" max="15107" width="10.5703125" style="169" customWidth="1"/>
    <col min="15108" max="15108" width="11.140625" style="169" customWidth="1"/>
    <col min="15109" max="15109" width="17.28515625" style="169" customWidth="1"/>
    <col min="15110" max="15110" width="10.42578125" style="169" customWidth="1"/>
    <col min="15111" max="15111" width="12" style="169" customWidth="1"/>
    <col min="15112" max="15112" width="8.85546875" style="169" customWidth="1"/>
    <col min="15113" max="15113" width="22.7109375" style="169" customWidth="1"/>
    <col min="15114" max="15114" width="9.42578125" style="169" customWidth="1"/>
    <col min="15115" max="15115" width="14.140625" style="169" customWidth="1"/>
    <col min="15116" max="15360" width="8.85546875" style="169"/>
    <col min="15361" max="15361" width="4.85546875" style="169" customWidth="1"/>
    <col min="15362" max="15362" width="23.7109375" style="169" customWidth="1"/>
    <col min="15363" max="15363" width="10.5703125" style="169" customWidth="1"/>
    <col min="15364" max="15364" width="11.140625" style="169" customWidth="1"/>
    <col min="15365" max="15365" width="17.28515625" style="169" customWidth="1"/>
    <col min="15366" max="15366" width="10.42578125" style="169" customWidth="1"/>
    <col min="15367" max="15367" width="12" style="169" customWidth="1"/>
    <col min="15368" max="15368" width="8.85546875" style="169" customWidth="1"/>
    <col min="15369" max="15369" width="22.7109375" style="169" customWidth="1"/>
    <col min="15370" max="15370" width="9.42578125" style="169" customWidth="1"/>
    <col min="15371" max="15371" width="14.140625" style="169" customWidth="1"/>
    <col min="15372" max="15616" width="8.85546875" style="169"/>
    <col min="15617" max="15617" width="4.85546875" style="169" customWidth="1"/>
    <col min="15618" max="15618" width="23.7109375" style="169" customWidth="1"/>
    <col min="15619" max="15619" width="10.5703125" style="169" customWidth="1"/>
    <col min="15620" max="15620" width="11.140625" style="169" customWidth="1"/>
    <col min="15621" max="15621" width="17.28515625" style="169" customWidth="1"/>
    <col min="15622" max="15622" width="10.42578125" style="169" customWidth="1"/>
    <col min="15623" max="15623" width="12" style="169" customWidth="1"/>
    <col min="15624" max="15624" width="8.85546875" style="169" customWidth="1"/>
    <col min="15625" max="15625" width="22.7109375" style="169" customWidth="1"/>
    <col min="15626" max="15626" width="9.42578125" style="169" customWidth="1"/>
    <col min="15627" max="15627" width="14.140625" style="169" customWidth="1"/>
    <col min="15628" max="15872" width="8.85546875" style="169"/>
    <col min="15873" max="15873" width="4.85546875" style="169" customWidth="1"/>
    <col min="15874" max="15874" width="23.7109375" style="169" customWidth="1"/>
    <col min="15875" max="15875" width="10.5703125" style="169" customWidth="1"/>
    <col min="15876" max="15876" width="11.140625" style="169" customWidth="1"/>
    <col min="15877" max="15877" width="17.28515625" style="169" customWidth="1"/>
    <col min="15878" max="15878" width="10.42578125" style="169" customWidth="1"/>
    <col min="15879" max="15879" width="12" style="169" customWidth="1"/>
    <col min="15880" max="15880" width="8.85546875" style="169" customWidth="1"/>
    <col min="15881" max="15881" width="22.7109375" style="169" customWidth="1"/>
    <col min="15882" max="15882" width="9.42578125" style="169" customWidth="1"/>
    <col min="15883" max="15883" width="14.140625" style="169" customWidth="1"/>
    <col min="15884" max="16128" width="8.85546875" style="169"/>
    <col min="16129" max="16129" width="4.85546875" style="169" customWidth="1"/>
    <col min="16130" max="16130" width="23.7109375" style="169" customWidth="1"/>
    <col min="16131" max="16131" width="10.5703125" style="169" customWidth="1"/>
    <col min="16132" max="16132" width="11.140625" style="169" customWidth="1"/>
    <col min="16133" max="16133" width="17.28515625" style="169" customWidth="1"/>
    <col min="16134" max="16134" width="10.42578125" style="169" customWidth="1"/>
    <col min="16135" max="16135" width="12" style="169" customWidth="1"/>
    <col min="16136" max="16136" width="8.85546875" style="169" customWidth="1"/>
    <col min="16137" max="16137" width="22.7109375" style="169" customWidth="1"/>
    <col min="16138" max="16138" width="9.42578125" style="169" customWidth="1"/>
    <col min="16139" max="16139" width="14.140625" style="169" customWidth="1"/>
    <col min="16140" max="16384" width="8.85546875" style="169"/>
  </cols>
  <sheetData>
    <row r="1" spans="1:12" ht="18.75" customHeight="1">
      <c r="H1" s="170" t="s">
        <v>241</v>
      </c>
      <c r="K1" s="171"/>
      <c r="L1" s="171"/>
    </row>
    <row r="2" spans="1:12" ht="20.25" customHeight="1">
      <c r="A2" s="172"/>
      <c r="B2" s="172"/>
      <c r="C2" s="172"/>
      <c r="D2" s="172"/>
      <c r="E2" s="172"/>
      <c r="F2" s="172"/>
      <c r="G2" s="172"/>
      <c r="H2" s="170" t="s">
        <v>242</v>
      </c>
      <c r="K2" s="173"/>
      <c r="L2" s="173"/>
    </row>
    <row r="3" spans="1:12" ht="63" customHeight="1">
      <c r="A3" s="174"/>
      <c r="B3" s="175" t="s">
        <v>243</v>
      </c>
      <c r="C3" s="175"/>
      <c r="D3" s="175"/>
      <c r="E3" s="175"/>
      <c r="F3" s="175"/>
      <c r="G3" s="175"/>
      <c r="H3" s="175"/>
      <c r="I3" s="175" t="s">
        <v>244</v>
      </c>
      <c r="J3" s="175"/>
      <c r="K3" s="172"/>
    </row>
    <row r="4" spans="1:12" ht="15.2" customHeight="1">
      <c r="B4" s="176" t="s">
        <v>245</v>
      </c>
      <c r="F4" s="177" t="s">
        <v>246</v>
      </c>
      <c r="G4" s="176"/>
      <c r="H4" s="176"/>
      <c r="I4" s="176"/>
      <c r="J4" s="176"/>
      <c r="K4" s="176"/>
      <c r="L4" s="178"/>
    </row>
    <row r="5" spans="1:12" ht="37.5" customHeight="1">
      <c r="A5" s="179" t="s">
        <v>4</v>
      </c>
      <c r="B5" s="179" t="s">
        <v>5</v>
      </c>
      <c r="C5" s="180" t="s">
        <v>6</v>
      </c>
      <c r="D5" s="180"/>
      <c r="E5" s="180"/>
      <c r="F5" s="180" t="s">
        <v>7</v>
      </c>
      <c r="G5" s="180" t="s">
        <v>8</v>
      </c>
      <c r="H5" s="180"/>
      <c r="I5" s="180"/>
      <c r="J5" s="180"/>
      <c r="K5" s="179" t="s">
        <v>247</v>
      </c>
    </row>
    <row r="6" spans="1:12" ht="158.25" customHeight="1">
      <c r="A6" s="179"/>
      <c r="B6" s="179"/>
      <c r="C6" s="181" t="s">
        <v>248</v>
      </c>
      <c r="D6" s="181" t="s">
        <v>249</v>
      </c>
      <c r="E6" s="181" t="s">
        <v>12</v>
      </c>
      <c r="F6" s="180"/>
      <c r="G6" s="181" t="s">
        <v>13</v>
      </c>
      <c r="H6" s="181" t="s">
        <v>250</v>
      </c>
      <c r="I6" s="181" t="s">
        <v>15</v>
      </c>
      <c r="J6" s="181" t="s">
        <v>250</v>
      </c>
      <c r="K6" s="179"/>
    </row>
    <row r="7" spans="1:12" ht="31.5">
      <c r="A7" s="182">
        <v>1</v>
      </c>
      <c r="B7" s="183" t="s">
        <v>251</v>
      </c>
      <c r="C7" s="184"/>
      <c r="D7" s="184">
        <v>3.58</v>
      </c>
      <c r="E7" s="182" t="s">
        <v>252</v>
      </c>
      <c r="F7" s="185">
        <f>SUM(C7:D7)</f>
        <v>3.58</v>
      </c>
      <c r="G7" s="183"/>
      <c r="H7" s="184"/>
      <c r="I7" s="182" t="s">
        <v>252</v>
      </c>
      <c r="J7" s="184">
        <v>3.58</v>
      </c>
      <c r="K7" s="186"/>
    </row>
    <row r="8" spans="1:12" ht="47.25">
      <c r="A8" s="187">
        <v>3</v>
      </c>
      <c r="B8" s="188" t="s">
        <v>16</v>
      </c>
      <c r="C8" s="189">
        <v>153.85</v>
      </c>
      <c r="D8" s="189"/>
      <c r="E8" s="187"/>
      <c r="F8" s="190">
        <f>SUM(C8:D8)</f>
        <v>153.85</v>
      </c>
      <c r="G8" s="183">
        <v>2220</v>
      </c>
      <c r="H8" s="184">
        <v>23.36</v>
      </c>
      <c r="I8" s="191" t="s">
        <v>253</v>
      </c>
      <c r="J8" s="184"/>
      <c r="K8" s="192">
        <v>126.84</v>
      </c>
    </row>
    <row r="9" spans="1:12" ht="15.75">
      <c r="A9" s="187"/>
      <c r="B9" s="188"/>
      <c r="C9" s="189"/>
      <c r="D9" s="189"/>
      <c r="E9" s="187"/>
      <c r="F9" s="190"/>
      <c r="G9" s="183">
        <v>2210</v>
      </c>
      <c r="H9" s="184">
        <v>3.65</v>
      </c>
      <c r="I9" s="191" t="s">
        <v>138</v>
      </c>
      <c r="J9" s="184"/>
      <c r="K9" s="192"/>
    </row>
    <row r="10" spans="1:12" ht="15.75">
      <c r="A10" s="193"/>
      <c r="B10" s="194" t="s">
        <v>21</v>
      </c>
      <c r="C10" s="195">
        <f>SUM(C7:C8)</f>
        <v>153.85</v>
      </c>
      <c r="D10" s="195">
        <f>SUM(D7:D8)</f>
        <v>3.58</v>
      </c>
      <c r="E10" s="196"/>
      <c r="F10" s="197">
        <f>SUM(C10,D10)</f>
        <v>157.43</v>
      </c>
      <c r="G10" s="198"/>
      <c r="H10" s="195">
        <f>SUM(H7:H9)</f>
        <v>27.009999999999998</v>
      </c>
      <c r="I10" s="196"/>
      <c r="J10" s="195">
        <f>SUM(J7:J8)</f>
        <v>3.58</v>
      </c>
      <c r="K10" s="199">
        <f>SUM(K7:K8)</f>
        <v>126.84</v>
      </c>
    </row>
    <row r="13" spans="1:12" ht="15.75">
      <c r="B13" s="200" t="s">
        <v>22</v>
      </c>
      <c r="F13" s="201"/>
      <c r="G13" s="202" t="s">
        <v>254</v>
      </c>
      <c r="H13" s="202"/>
    </row>
    <row r="14" spans="1:12" ht="15">
      <c r="B14" s="200"/>
      <c r="F14" s="203" t="s">
        <v>24</v>
      </c>
      <c r="G14" s="203"/>
      <c r="H14" s="203"/>
    </row>
    <row r="15" spans="1:12" ht="15.75">
      <c r="B15" s="200" t="s">
        <v>25</v>
      </c>
      <c r="F15" s="201"/>
      <c r="G15" s="202" t="s">
        <v>255</v>
      </c>
      <c r="H15" s="202"/>
    </row>
    <row r="16" spans="1:12">
      <c r="F16" s="203" t="s">
        <v>24</v>
      </c>
      <c r="G16" s="203"/>
      <c r="H16" s="203"/>
    </row>
  </sheetData>
  <sheetProtection selectLockedCells="1" selectUnlockedCells="1"/>
  <mergeCells count="18">
    <mergeCell ref="G13:H13"/>
    <mergeCell ref="F14:H14"/>
    <mergeCell ref="G15:H15"/>
    <mergeCell ref="F16:H16"/>
    <mergeCell ref="K5:K6"/>
    <mergeCell ref="A8:A9"/>
    <mergeCell ref="B8:B9"/>
    <mergeCell ref="C8:C9"/>
    <mergeCell ref="D8:D9"/>
    <mergeCell ref="E8:E9"/>
    <mergeCell ref="F8:F9"/>
    <mergeCell ref="K8:K9"/>
    <mergeCell ref="B3:J3"/>
    <mergeCell ref="A5:A6"/>
    <mergeCell ref="B5:B6"/>
    <mergeCell ref="C5:E5"/>
    <mergeCell ref="F5:F6"/>
    <mergeCell ref="G5:J5"/>
  </mergeCells>
  <pageMargins left="0.78749999999999998" right="0.78749999999999998" top="0.88611111111111107" bottom="0.88611111111111107" header="0.78749999999999998" footer="0.78749999999999998"/>
  <pageSetup paperSize="9" scale="89" orientation="landscape" useFirstPageNumber="1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zoomScale="75" workbookViewId="0">
      <selection activeCell="K7" sqref="K7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256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257</v>
      </c>
      <c r="C7" s="15"/>
      <c r="D7" s="15">
        <v>10.98034</v>
      </c>
      <c r="E7" s="16" t="s">
        <v>63</v>
      </c>
      <c r="F7" s="17">
        <f>SUM(C7,D7)</f>
        <v>10.98034</v>
      </c>
      <c r="G7" s="14"/>
      <c r="H7" s="15"/>
      <c r="I7" s="18" t="s">
        <v>63</v>
      </c>
      <c r="J7" s="15">
        <v>10.98</v>
      </c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0</v>
      </c>
      <c r="D50" s="26">
        <f>SUM(D7:D49)</f>
        <v>10.98034</v>
      </c>
      <c r="E50" s="27"/>
      <c r="F50" s="28">
        <f t="shared" si="0"/>
        <v>10.98034</v>
      </c>
      <c r="G50" s="29"/>
      <c r="H50" s="26">
        <f>SUM(H7:H49)</f>
        <v>0</v>
      </c>
      <c r="I50" s="27"/>
      <c r="J50" s="26">
        <f>SUM(J7:J49)</f>
        <v>10.98</v>
      </c>
      <c r="K50" s="30">
        <f>C50-H50</f>
        <v>0</v>
      </c>
    </row>
    <row r="53" spans="1:11" ht="15.75">
      <c r="B53" s="31" t="s">
        <v>22</v>
      </c>
      <c r="F53" s="32"/>
      <c r="G53" s="33" t="s">
        <v>258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259</v>
      </c>
      <c r="H55" s="34"/>
    </row>
    <row r="56" spans="1:11">
      <c r="B56" t="s">
        <v>260</v>
      </c>
      <c r="F56" s="35" t="s">
        <v>24</v>
      </c>
      <c r="G56" s="36"/>
      <c r="H56" s="36"/>
    </row>
    <row r="57" spans="1:11">
      <c r="B57" t="s">
        <v>261</v>
      </c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topLeftCell="A36" zoomScale="75" workbookViewId="0">
      <selection activeCell="J60" sqref="J6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262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1.5">
      <c r="A7" s="13">
        <v>1</v>
      </c>
      <c r="B7" s="16" t="s">
        <v>263</v>
      </c>
      <c r="C7" s="15"/>
      <c r="D7" s="15">
        <v>10.73</v>
      </c>
      <c r="E7" s="16" t="s">
        <v>63</v>
      </c>
      <c r="F7" s="17">
        <f>SUM(C7,D7)</f>
        <v>10.73</v>
      </c>
      <c r="G7" s="14"/>
      <c r="H7" s="15"/>
      <c r="I7" s="18" t="s">
        <v>63</v>
      </c>
      <c r="J7" s="15">
        <v>10.73</v>
      </c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0</v>
      </c>
      <c r="D50" s="26">
        <f>SUM(D7:D49)</f>
        <v>10.73</v>
      </c>
      <c r="E50" s="27"/>
      <c r="F50" s="28">
        <f t="shared" si="0"/>
        <v>10.73</v>
      </c>
      <c r="G50" s="29"/>
      <c r="H50" s="26">
        <f>SUM(H7:H49)</f>
        <v>0</v>
      </c>
      <c r="I50" s="27"/>
      <c r="J50" s="26">
        <f>SUM(J7:J49)</f>
        <v>10.73</v>
      </c>
      <c r="K50" s="30">
        <f>C50-H50</f>
        <v>0</v>
      </c>
    </row>
    <row r="53" spans="1:11" ht="15.75">
      <c r="B53" s="31" t="s">
        <v>22</v>
      </c>
      <c r="F53" s="32"/>
      <c r="G53" s="33" t="s">
        <v>264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265</v>
      </c>
      <c r="H55" s="34"/>
    </row>
    <row r="56" spans="1:11">
      <c r="F56" s="35" t="s">
        <v>24</v>
      </c>
      <c r="G56" s="36"/>
      <c r="H56" s="36"/>
    </row>
    <row r="60" spans="1:11">
      <c r="J60" s="237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zoomScale="75" workbookViewId="0">
      <selection activeCell="C8" sqref="C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>
        <v>17.28</v>
      </c>
      <c r="D7" s="15"/>
      <c r="E7" s="16"/>
      <c r="F7" s="17">
        <f>SUM(C7,D7)</f>
        <v>17.28</v>
      </c>
      <c r="G7" s="14"/>
      <c r="H7" s="15"/>
      <c r="I7" s="18"/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21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14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14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13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.75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20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21"/>
      <c r="B18" s="22"/>
      <c r="C18" s="23"/>
      <c r="D18" s="23"/>
      <c r="E18" s="24"/>
      <c r="F18" s="17">
        <f t="shared" si="0"/>
        <v>0</v>
      </c>
      <c r="G18" s="22"/>
      <c r="H18" s="23"/>
      <c r="I18" s="24"/>
      <c r="J18" s="23"/>
      <c r="K18" s="19"/>
    </row>
    <row r="19" spans="1:11" ht="15.75">
      <c r="A19" s="21"/>
      <c r="B19" s="22"/>
      <c r="C19" s="23"/>
      <c r="D19" s="23"/>
      <c r="E19" s="24"/>
      <c r="F19" s="17">
        <f t="shared" si="0"/>
        <v>0</v>
      </c>
      <c r="G19" s="22"/>
      <c r="H19" s="23"/>
      <c r="I19" s="24"/>
      <c r="J19" s="23"/>
      <c r="K19" s="19"/>
    </row>
    <row r="20" spans="1:11" ht="15.75">
      <c r="A20" s="21"/>
      <c r="B20" s="22"/>
      <c r="C20" s="23"/>
      <c r="D20" s="23"/>
      <c r="E20" s="24"/>
      <c r="F20" s="17">
        <f t="shared" si="0"/>
        <v>0</v>
      </c>
      <c r="G20" s="22"/>
      <c r="H20" s="23"/>
      <c r="I20" s="24"/>
      <c r="J20" s="23"/>
      <c r="K20" s="19"/>
    </row>
    <row r="21" spans="1:11" ht="15.75">
      <c r="A21" s="22"/>
      <c r="B21" s="25" t="s">
        <v>21</v>
      </c>
      <c r="C21" s="26">
        <f>SUM(C7:C20)</f>
        <v>17.28</v>
      </c>
      <c r="D21" s="26">
        <f>SUM(D7:D20)</f>
        <v>0</v>
      </c>
      <c r="E21" s="27"/>
      <c r="F21" s="28">
        <f t="shared" si="0"/>
        <v>17.28</v>
      </c>
      <c r="G21" s="29"/>
      <c r="H21" s="26">
        <f>SUM(H7:H20)</f>
        <v>0</v>
      </c>
      <c r="I21" s="27"/>
      <c r="J21" s="26">
        <f>SUM(J7:J20)</f>
        <v>0</v>
      </c>
      <c r="K21" s="30">
        <f>C21-H21</f>
        <v>17.28</v>
      </c>
    </row>
    <row r="24" spans="1:11" ht="15.75">
      <c r="B24" s="31" t="s">
        <v>22</v>
      </c>
      <c r="F24" s="32"/>
      <c r="G24" s="33" t="s">
        <v>28</v>
      </c>
      <c r="H24" s="34"/>
    </row>
    <row r="25" spans="1:11">
      <c r="B25" s="31"/>
      <c r="F25" s="35" t="s">
        <v>24</v>
      </c>
      <c r="G25" s="36"/>
      <c r="H25" s="36"/>
    </row>
    <row r="26" spans="1:11" ht="15.75">
      <c r="B26" s="31" t="s">
        <v>25</v>
      </c>
      <c r="F26" s="32"/>
      <c r="G26" s="33" t="s">
        <v>29</v>
      </c>
      <c r="H26" s="34"/>
    </row>
    <row r="27" spans="1:11">
      <c r="F27" s="35" t="s">
        <v>24</v>
      </c>
      <c r="G27" s="36"/>
      <c r="H27" s="36"/>
    </row>
  </sheetData>
  <mergeCells count="10">
    <mergeCell ref="G24:H24"/>
    <mergeCell ref="G26:H2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B3" sqref="B3:J3"/>
    </sheetView>
  </sheetViews>
  <sheetFormatPr defaultRowHeight="12.75"/>
  <cols>
    <col min="1" max="1" width="9.140625" style="204"/>
    <col min="2" max="2" width="26.140625" style="204" customWidth="1"/>
    <col min="3" max="3" width="15" style="204" customWidth="1"/>
    <col min="4" max="4" width="10.85546875" style="204" customWidth="1"/>
    <col min="5" max="5" width="18.140625" style="204" customWidth="1"/>
    <col min="6" max="6" width="16" style="204" customWidth="1"/>
    <col min="7" max="7" width="14.28515625" style="204" customWidth="1"/>
    <col min="8" max="8" width="9.140625" style="204"/>
    <col min="9" max="9" width="18.42578125" style="204" customWidth="1"/>
    <col min="10" max="10" width="13" style="204" customWidth="1"/>
    <col min="11" max="11" width="17.140625" style="204" customWidth="1"/>
    <col min="12" max="16384" width="9.140625" style="204"/>
  </cols>
  <sheetData>
    <row r="1" spans="1:11" ht="15">
      <c r="K1" s="205"/>
    </row>
    <row r="2" spans="1:11">
      <c r="A2" s="206"/>
      <c r="B2" s="206"/>
      <c r="C2" s="206"/>
      <c r="D2" s="206"/>
      <c r="E2" s="206"/>
      <c r="F2" s="206"/>
      <c r="G2" s="206"/>
      <c r="H2" s="207"/>
      <c r="I2" s="207"/>
      <c r="K2" s="208"/>
    </row>
    <row r="3" spans="1:11" ht="18.75">
      <c r="A3" s="206"/>
      <c r="B3" s="209" t="s">
        <v>266</v>
      </c>
      <c r="C3" s="210"/>
      <c r="D3" s="210"/>
      <c r="E3" s="210"/>
      <c r="F3" s="210"/>
      <c r="G3" s="210"/>
      <c r="H3" s="210"/>
      <c r="I3" s="210"/>
      <c r="J3" s="210"/>
      <c r="K3" s="206"/>
    </row>
    <row r="4" spans="1:11">
      <c r="A4" s="211" t="s">
        <v>267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>
      <c r="A5" s="212" t="s">
        <v>4</v>
      </c>
      <c r="B5" s="212" t="s">
        <v>5</v>
      </c>
      <c r="C5" s="213" t="s">
        <v>6</v>
      </c>
      <c r="D5" s="213"/>
      <c r="E5" s="213"/>
      <c r="F5" s="213" t="s">
        <v>7</v>
      </c>
      <c r="G5" s="213" t="s">
        <v>8</v>
      </c>
      <c r="H5" s="213"/>
      <c r="I5" s="213"/>
      <c r="J5" s="213"/>
      <c r="K5" s="214" t="s">
        <v>9</v>
      </c>
    </row>
    <row r="6" spans="1:11" ht="89.25" customHeight="1">
      <c r="A6" s="212"/>
      <c r="B6" s="212"/>
      <c r="C6" s="215" t="s">
        <v>10</v>
      </c>
      <c r="D6" s="215" t="s">
        <v>11</v>
      </c>
      <c r="E6" s="215" t="s">
        <v>12</v>
      </c>
      <c r="F6" s="213"/>
      <c r="G6" s="216" t="s">
        <v>13</v>
      </c>
      <c r="H6" s="215" t="s">
        <v>14</v>
      </c>
      <c r="I6" s="215" t="s">
        <v>15</v>
      </c>
      <c r="J6" s="215" t="s">
        <v>14</v>
      </c>
      <c r="K6" s="214"/>
    </row>
    <row r="7" spans="1:11" ht="15.75">
      <c r="A7" s="217">
        <v>1</v>
      </c>
      <c r="B7" s="218" t="s">
        <v>16</v>
      </c>
      <c r="C7" s="219">
        <v>46.62</v>
      </c>
      <c r="D7" s="219"/>
      <c r="E7" s="220"/>
      <c r="F7" s="221">
        <f>SUM(C7,D7)</f>
        <v>46.62</v>
      </c>
      <c r="G7" s="218"/>
      <c r="H7" s="219"/>
      <c r="I7" s="222"/>
      <c r="J7" s="219"/>
      <c r="K7" s="223">
        <v>46.62</v>
      </c>
    </row>
    <row r="8" spans="1:11" ht="57.75" customHeight="1">
      <c r="A8" s="217">
        <v>2</v>
      </c>
      <c r="B8" s="220" t="s">
        <v>268</v>
      </c>
      <c r="C8" s="219"/>
      <c r="D8" s="219">
        <v>1.42</v>
      </c>
      <c r="E8" s="220" t="s">
        <v>253</v>
      </c>
      <c r="F8" s="221">
        <f t="shared" ref="F8:F50" si="0">SUM(C8,D8)</f>
        <v>1.42</v>
      </c>
      <c r="G8" s="218">
        <v>2220</v>
      </c>
      <c r="H8" s="219"/>
      <c r="I8" s="220" t="s">
        <v>253</v>
      </c>
      <c r="J8" s="219">
        <v>1.42</v>
      </c>
      <c r="K8" s="223"/>
    </row>
    <row r="9" spans="1:11" ht="15.75">
      <c r="A9" s="217"/>
      <c r="B9" s="218"/>
      <c r="C9" s="219"/>
      <c r="D9" s="219"/>
      <c r="E9" s="220"/>
      <c r="F9" s="221">
        <f t="shared" si="0"/>
        <v>0</v>
      </c>
      <c r="G9" s="218"/>
      <c r="H9" s="219"/>
      <c r="I9" s="222"/>
      <c r="J9" s="219"/>
      <c r="K9" s="223"/>
    </row>
    <row r="10" spans="1:11" ht="15.75">
      <c r="A10" s="217"/>
      <c r="B10" s="218"/>
      <c r="C10" s="219"/>
      <c r="D10" s="219"/>
      <c r="E10" s="220"/>
      <c r="F10" s="221">
        <f t="shared" si="0"/>
        <v>0</v>
      </c>
      <c r="G10" s="218"/>
      <c r="H10" s="219"/>
      <c r="I10" s="222"/>
      <c r="J10" s="219"/>
      <c r="K10" s="223"/>
    </row>
    <row r="11" spans="1:11" ht="15.75">
      <c r="A11" s="217"/>
      <c r="B11" s="218"/>
      <c r="C11" s="219"/>
      <c r="D11" s="219"/>
      <c r="E11" s="220"/>
      <c r="F11" s="221">
        <f t="shared" si="0"/>
        <v>0</v>
      </c>
      <c r="G11" s="218"/>
      <c r="H11" s="219"/>
      <c r="I11" s="222"/>
      <c r="J11" s="219"/>
      <c r="K11" s="223"/>
    </row>
    <row r="12" spans="1:11" ht="15.75">
      <c r="A12" s="217"/>
      <c r="B12" s="218"/>
      <c r="C12" s="219"/>
      <c r="D12" s="219"/>
      <c r="E12" s="220"/>
      <c r="F12" s="221">
        <f t="shared" si="0"/>
        <v>0</v>
      </c>
      <c r="G12" s="224"/>
      <c r="H12" s="219"/>
      <c r="I12" s="220"/>
      <c r="J12" s="219"/>
      <c r="K12" s="223"/>
    </row>
    <row r="13" spans="1:11" ht="15.75">
      <c r="A13" s="217"/>
      <c r="B13" s="218"/>
      <c r="C13" s="219"/>
      <c r="D13" s="219"/>
      <c r="E13" s="220"/>
      <c r="F13" s="221">
        <f t="shared" si="0"/>
        <v>0</v>
      </c>
      <c r="G13" s="224"/>
      <c r="H13" s="219"/>
      <c r="I13" s="220"/>
      <c r="J13" s="219"/>
      <c r="K13" s="223"/>
    </row>
    <row r="14" spans="1:11" ht="15.75">
      <c r="A14" s="217"/>
      <c r="B14" s="218"/>
      <c r="C14" s="219"/>
      <c r="D14" s="219"/>
      <c r="E14" s="220"/>
      <c r="F14" s="221">
        <f t="shared" si="0"/>
        <v>0</v>
      </c>
      <c r="G14" s="218"/>
      <c r="H14" s="219"/>
      <c r="I14" s="220"/>
      <c r="J14" s="219"/>
      <c r="K14" s="223"/>
    </row>
    <row r="15" spans="1:11" ht="15.75">
      <c r="A15" s="224"/>
      <c r="B15" s="218"/>
      <c r="C15" s="219"/>
      <c r="D15" s="219"/>
      <c r="E15" s="220"/>
      <c r="F15" s="221">
        <f t="shared" si="0"/>
        <v>0</v>
      </c>
      <c r="G15" s="218"/>
      <c r="H15" s="219"/>
      <c r="I15" s="220"/>
      <c r="J15" s="219"/>
      <c r="K15" s="223"/>
    </row>
    <row r="16" spans="1:11" ht="15.75">
      <c r="A16" s="224"/>
      <c r="B16" s="218"/>
      <c r="C16" s="219"/>
      <c r="D16" s="219"/>
      <c r="E16" s="220"/>
      <c r="F16" s="221">
        <f t="shared" si="0"/>
        <v>0</v>
      </c>
      <c r="G16" s="218"/>
      <c r="H16" s="219"/>
      <c r="I16" s="220"/>
      <c r="J16" s="219"/>
      <c r="K16" s="223"/>
    </row>
    <row r="17" spans="1:11" ht="15.75">
      <c r="A17" s="217"/>
      <c r="B17" s="218"/>
      <c r="C17" s="219"/>
      <c r="D17" s="219"/>
      <c r="E17" s="220"/>
      <c r="F17" s="221">
        <f t="shared" si="0"/>
        <v>0</v>
      </c>
      <c r="G17" s="218"/>
      <c r="H17" s="219"/>
      <c r="I17" s="220"/>
      <c r="J17" s="219"/>
      <c r="K17" s="223"/>
    </row>
    <row r="18" spans="1:11" ht="15.75">
      <c r="A18" s="217"/>
      <c r="B18" s="218"/>
      <c r="C18" s="219"/>
      <c r="D18" s="219"/>
      <c r="E18" s="220"/>
      <c r="F18" s="221">
        <f t="shared" si="0"/>
        <v>0</v>
      </c>
      <c r="G18" s="218"/>
      <c r="H18" s="219"/>
      <c r="I18" s="220"/>
      <c r="J18" s="219"/>
      <c r="K18" s="223"/>
    </row>
    <row r="19" spans="1:11" ht="15.75">
      <c r="A19" s="217"/>
      <c r="B19" s="218"/>
      <c r="C19" s="219"/>
      <c r="D19" s="219"/>
      <c r="E19" s="220"/>
      <c r="F19" s="221">
        <f t="shared" si="0"/>
        <v>0</v>
      </c>
      <c r="G19" s="218"/>
      <c r="H19" s="219"/>
      <c r="I19" s="220"/>
      <c r="J19" s="219"/>
      <c r="K19" s="223"/>
    </row>
    <row r="20" spans="1:11" ht="15.75">
      <c r="A20" s="217"/>
      <c r="B20" s="218"/>
      <c r="C20" s="219"/>
      <c r="D20" s="219"/>
      <c r="E20" s="220"/>
      <c r="F20" s="221">
        <f t="shared" si="0"/>
        <v>0</v>
      </c>
      <c r="G20" s="218"/>
      <c r="H20" s="219"/>
      <c r="I20" s="220"/>
      <c r="J20" s="219"/>
      <c r="K20" s="223"/>
    </row>
    <row r="21" spans="1:11" ht="15.75">
      <c r="A21" s="217"/>
      <c r="B21" s="218"/>
      <c r="C21" s="219"/>
      <c r="D21" s="219"/>
      <c r="E21" s="220"/>
      <c r="F21" s="221">
        <f t="shared" si="0"/>
        <v>0</v>
      </c>
      <c r="G21" s="218"/>
      <c r="H21" s="219"/>
      <c r="I21" s="220"/>
      <c r="J21" s="219"/>
      <c r="K21" s="223"/>
    </row>
    <row r="22" spans="1:11" ht="15.75">
      <c r="A22" s="217"/>
      <c r="B22" s="218"/>
      <c r="C22" s="219"/>
      <c r="D22" s="219"/>
      <c r="E22" s="220"/>
      <c r="F22" s="221">
        <f t="shared" si="0"/>
        <v>0</v>
      </c>
      <c r="G22" s="218"/>
      <c r="H22" s="219"/>
      <c r="I22" s="220"/>
      <c r="J22" s="219"/>
      <c r="K22" s="223"/>
    </row>
    <row r="23" spans="1:11" ht="15.75">
      <c r="A23" s="217"/>
      <c r="B23" s="218"/>
      <c r="C23" s="219"/>
      <c r="D23" s="219"/>
      <c r="E23" s="220"/>
      <c r="F23" s="221">
        <f t="shared" si="0"/>
        <v>0</v>
      </c>
      <c r="G23" s="218"/>
      <c r="H23" s="219"/>
      <c r="I23" s="220"/>
      <c r="J23" s="219"/>
      <c r="K23" s="223"/>
    </row>
    <row r="24" spans="1:11" ht="15.75">
      <c r="A24" s="217"/>
      <c r="B24" s="218"/>
      <c r="C24" s="219"/>
      <c r="D24" s="219"/>
      <c r="E24" s="220"/>
      <c r="F24" s="221">
        <f t="shared" si="0"/>
        <v>0</v>
      </c>
      <c r="G24" s="218"/>
      <c r="H24" s="219"/>
      <c r="I24" s="220"/>
      <c r="J24" s="219"/>
      <c r="K24" s="223"/>
    </row>
    <row r="25" spans="1:11" ht="15.75">
      <c r="A25" s="224"/>
      <c r="B25" s="218"/>
      <c r="C25" s="219"/>
      <c r="D25" s="219"/>
      <c r="E25" s="220"/>
      <c r="F25" s="221">
        <f t="shared" si="0"/>
        <v>0</v>
      </c>
      <c r="G25" s="218"/>
      <c r="H25" s="219"/>
      <c r="I25" s="220"/>
      <c r="J25" s="219"/>
      <c r="K25" s="223"/>
    </row>
    <row r="26" spans="1:11" ht="15.75">
      <c r="A26" s="224"/>
      <c r="B26" s="218"/>
      <c r="C26" s="219"/>
      <c r="D26" s="219"/>
      <c r="E26" s="220"/>
      <c r="F26" s="221">
        <f t="shared" si="0"/>
        <v>0</v>
      </c>
      <c r="G26" s="218"/>
      <c r="H26" s="219"/>
      <c r="I26" s="220"/>
      <c r="J26" s="219"/>
      <c r="K26" s="223"/>
    </row>
    <row r="27" spans="1:11" ht="15.75">
      <c r="A27" s="217"/>
      <c r="B27" s="218"/>
      <c r="C27" s="219"/>
      <c r="D27" s="219"/>
      <c r="E27" s="220"/>
      <c r="F27" s="221">
        <f t="shared" si="0"/>
        <v>0</v>
      </c>
      <c r="G27" s="218"/>
      <c r="H27" s="219"/>
      <c r="I27" s="220"/>
      <c r="J27" s="219"/>
      <c r="K27" s="223"/>
    </row>
    <row r="28" spans="1:11" ht="15.75">
      <c r="A28" s="217"/>
      <c r="B28" s="218"/>
      <c r="C28" s="219"/>
      <c r="D28" s="219"/>
      <c r="E28" s="220"/>
      <c r="F28" s="221">
        <f t="shared" si="0"/>
        <v>0</v>
      </c>
      <c r="G28" s="218"/>
      <c r="H28" s="219"/>
      <c r="I28" s="220"/>
      <c r="J28" s="219"/>
      <c r="K28" s="223"/>
    </row>
    <row r="29" spans="1:11" ht="15.75">
      <c r="A29" s="217"/>
      <c r="B29" s="218"/>
      <c r="C29" s="219"/>
      <c r="D29" s="219"/>
      <c r="E29" s="220"/>
      <c r="F29" s="221">
        <f t="shared" si="0"/>
        <v>0</v>
      </c>
      <c r="G29" s="218"/>
      <c r="H29" s="219"/>
      <c r="I29" s="220"/>
      <c r="J29" s="219"/>
      <c r="K29" s="223"/>
    </row>
    <row r="30" spans="1:11" ht="15.75">
      <c r="A30" s="217"/>
      <c r="B30" s="218"/>
      <c r="C30" s="219"/>
      <c r="D30" s="219"/>
      <c r="E30" s="220"/>
      <c r="F30" s="221">
        <f t="shared" si="0"/>
        <v>0</v>
      </c>
      <c r="G30" s="218"/>
      <c r="H30" s="219"/>
      <c r="I30" s="220"/>
      <c r="J30" s="219"/>
      <c r="K30" s="223"/>
    </row>
    <row r="31" spans="1:11" ht="15.75">
      <c r="A31" s="217"/>
      <c r="B31" s="218"/>
      <c r="C31" s="219"/>
      <c r="D31" s="219"/>
      <c r="E31" s="220"/>
      <c r="F31" s="221">
        <f t="shared" si="0"/>
        <v>0</v>
      </c>
      <c r="G31" s="218"/>
      <c r="H31" s="219"/>
      <c r="I31" s="220"/>
      <c r="J31" s="219"/>
      <c r="K31" s="223"/>
    </row>
    <row r="32" spans="1:11" ht="15.75">
      <c r="A32" s="217"/>
      <c r="B32" s="218"/>
      <c r="C32" s="219"/>
      <c r="D32" s="219"/>
      <c r="E32" s="220"/>
      <c r="F32" s="221">
        <f t="shared" si="0"/>
        <v>0</v>
      </c>
      <c r="G32" s="218"/>
      <c r="H32" s="219"/>
      <c r="I32" s="220"/>
      <c r="J32" s="219"/>
      <c r="K32" s="223"/>
    </row>
    <row r="33" spans="1:11" ht="15.75">
      <c r="A33" s="217"/>
      <c r="B33" s="218"/>
      <c r="C33" s="219"/>
      <c r="D33" s="219"/>
      <c r="E33" s="220"/>
      <c r="F33" s="221">
        <f t="shared" si="0"/>
        <v>0</v>
      </c>
      <c r="G33" s="218"/>
      <c r="H33" s="219"/>
      <c r="I33" s="220"/>
      <c r="J33" s="219"/>
      <c r="K33" s="223"/>
    </row>
    <row r="34" spans="1:11" ht="15.75">
      <c r="A34" s="217"/>
      <c r="B34" s="218"/>
      <c r="C34" s="219"/>
      <c r="D34" s="219"/>
      <c r="E34" s="220"/>
      <c r="F34" s="221">
        <f t="shared" si="0"/>
        <v>0</v>
      </c>
      <c r="G34" s="218"/>
      <c r="H34" s="219"/>
      <c r="I34" s="220"/>
      <c r="J34" s="219"/>
      <c r="K34" s="223"/>
    </row>
    <row r="35" spans="1:11" ht="15.75">
      <c r="A35" s="224"/>
      <c r="B35" s="218"/>
      <c r="C35" s="219"/>
      <c r="D35" s="219"/>
      <c r="E35" s="220"/>
      <c r="F35" s="221">
        <f t="shared" si="0"/>
        <v>0</v>
      </c>
      <c r="G35" s="218"/>
      <c r="H35" s="219"/>
      <c r="I35" s="220"/>
      <c r="J35" s="219"/>
      <c r="K35" s="223"/>
    </row>
    <row r="36" spans="1:11" ht="15.75">
      <c r="A36" s="224"/>
      <c r="B36" s="218"/>
      <c r="C36" s="219"/>
      <c r="D36" s="219"/>
      <c r="E36" s="220"/>
      <c r="F36" s="221">
        <f t="shared" si="0"/>
        <v>0</v>
      </c>
      <c r="G36" s="218"/>
      <c r="H36" s="219"/>
      <c r="I36" s="220"/>
      <c r="J36" s="219"/>
      <c r="K36" s="223"/>
    </row>
    <row r="37" spans="1:11" ht="15.75">
      <c r="A37" s="217"/>
      <c r="B37" s="218"/>
      <c r="C37" s="219"/>
      <c r="D37" s="219"/>
      <c r="E37" s="220"/>
      <c r="F37" s="221">
        <f t="shared" si="0"/>
        <v>0</v>
      </c>
      <c r="G37" s="218"/>
      <c r="H37" s="219"/>
      <c r="I37" s="220"/>
      <c r="J37" s="219"/>
      <c r="K37" s="223"/>
    </row>
    <row r="38" spans="1:11" ht="15.75">
      <c r="A38" s="217"/>
      <c r="B38" s="218"/>
      <c r="C38" s="219"/>
      <c r="D38" s="219"/>
      <c r="E38" s="220"/>
      <c r="F38" s="221">
        <f t="shared" si="0"/>
        <v>0</v>
      </c>
      <c r="G38" s="218"/>
      <c r="H38" s="219"/>
      <c r="I38" s="220"/>
      <c r="J38" s="219"/>
      <c r="K38" s="223"/>
    </row>
    <row r="39" spans="1:11" ht="15.75">
      <c r="A39" s="217"/>
      <c r="B39" s="218"/>
      <c r="C39" s="219"/>
      <c r="D39" s="219"/>
      <c r="E39" s="220"/>
      <c r="F39" s="221">
        <f t="shared" si="0"/>
        <v>0</v>
      </c>
      <c r="G39" s="218"/>
      <c r="H39" s="219"/>
      <c r="I39" s="220"/>
      <c r="J39" s="219"/>
      <c r="K39" s="223"/>
    </row>
    <row r="40" spans="1:11" ht="15.75">
      <c r="A40" s="217"/>
      <c r="B40" s="218"/>
      <c r="C40" s="219"/>
      <c r="D40" s="219"/>
      <c r="E40" s="220"/>
      <c r="F40" s="221">
        <f t="shared" si="0"/>
        <v>0</v>
      </c>
      <c r="G40" s="218"/>
      <c r="H40" s="219"/>
      <c r="I40" s="220"/>
      <c r="J40" s="219"/>
      <c r="K40" s="223"/>
    </row>
    <row r="41" spans="1:11" ht="15.75">
      <c r="A41" s="217"/>
      <c r="B41" s="218"/>
      <c r="C41" s="219"/>
      <c r="D41" s="219"/>
      <c r="E41" s="220"/>
      <c r="F41" s="221">
        <f t="shared" si="0"/>
        <v>0</v>
      </c>
      <c r="G41" s="218"/>
      <c r="H41" s="219"/>
      <c r="I41" s="220"/>
      <c r="J41" s="219"/>
      <c r="K41" s="223"/>
    </row>
    <row r="42" spans="1:11" ht="15.75">
      <c r="A42" s="217"/>
      <c r="B42" s="218"/>
      <c r="C42" s="219"/>
      <c r="D42" s="219"/>
      <c r="E42" s="220"/>
      <c r="F42" s="221">
        <f t="shared" si="0"/>
        <v>0</v>
      </c>
      <c r="G42" s="218"/>
      <c r="H42" s="219"/>
      <c r="I42" s="220"/>
      <c r="J42" s="219"/>
      <c r="K42" s="223"/>
    </row>
    <row r="43" spans="1:11" ht="15.75">
      <c r="A43" s="217"/>
      <c r="B43" s="218"/>
      <c r="C43" s="219"/>
      <c r="D43" s="219"/>
      <c r="E43" s="220"/>
      <c r="F43" s="221">
        <f t="shared" si="0"/>
        <v>0</v>
      </c>
      <c r="G43" s="218"/>
      <c r="H43" s="219"/>
      <c r="I43" s="220"/>
      <c r="J43" s="219"/>
      <c r="K43" s="223"/>
    </row>
    <row r="44" spans="1:11" ht="15.75">
      <c r="A44" s="217"/>
      <c r="B44" s="218"/>
      <c r="C44" s="219"/>
      <c r="D44" s="219"/>
      <c r="E44" s="220"/>
      <c r="F44" s="221">
        <f t="shared" si="0"/>
        <v>0</v>
      </c>
      <c r="G44" s="218"/>
      <c r="H44" s="219"/>
      <c r="I44" s="220"/>
      <c r="J44" s="219"/>
      <c r="K44" s="223"/>
    </row>
    <row r="45" spans="1:11" ht="15.75">
      <c r="A45" s="224"/>
      <c r="B45" s="218"/>
      <c r="C45" s="219"/>
      <c r="D45" s="219"/>
      <c r="E45" s="220"/>
      <c r="F45" s="221">
        <f t="shared" si="0"/>
        <v>0</v>
      </c>
      <c r="G45" s="218"/>
      <c r="H45" s="219"/>
      <c r="I45" s="220"/>
      <c r="J45" s="219"/>
      <c r="K45" s="223"/>
    </row>
    <row r="46" spans="1:11" ht="15.75">
      <c r="A46" s="224"/>
      <c r="B46" s="218"/>
      <c r="C46" s="219"/>
      <c r="D46" s="219"/>
      <c r="E46" s="220"/>
      <c r="F46" s="221">
        <f t="shared" si="0"/>
        <v>0</v>
      </c>
      <c r="G46" s="218"/>
      <c r="H46" s="219"/>
      <c r="I46" s="220"/>
      <c r="J46" s="219"/>
      <c r="K46" s="223"/>
    </row>
    <row r="47" spans="1:11" ht="15.75">
      <c r="A47" s="225"/>
      <c r="B47" s="226"/>
      <c r="C47" s="227"/>
      <c r="D47" s="227"/>
      <c r="E47" s="228"/>
      <c r="F47" s="221">
        <f t="shared" si="0"/>
        <v>0</v>
      </c>
      <c r="G47" s="226"/>
      <c r="H47" s="227"/>
      <c r="I47" s="228"/>
      <c r="J47" s="227"/>
      <c r="K47" s="223"/>
    </row>
    <row r="48" spans="1:11" ht="15.75">
      <c r="A48" s="225"/>
      <c r="B48" s="226"/>
      <c r="C48" s="227"/>
      <c r="D48" s="227"/>
      <c r="E48" s="228"/>
      <c r="F48" s="221">
        <f t="shared" si="0"/>
        <v>0</v>
      </c>
      <c r="G48" s="226"/>
      <c r="H48" s="227"/>
      <c r="I48" s="228"/>
      <c r="J48" s="227"/>
      <c r="K48" s="223"/>
    </row>
    <row r="49" spans="1:11" ht="15.75">
      <c r="A49" s="225"/>
      <c r="B49" s="226"/>
      <c r="C49" s="227"/>
      <c r="D49" s="227"/>
      <c r="E49" s="228"/>
      <c r="F49" s="221">
        <f t="shared" si="0"/>
        <v>0</v>
      </c>
      <c r="G49" s="226"/>
      <c r="H49" s="227"/>
      <c r="I49" s="228"/>
      <c r="J49" s="227"/>
      <c r="K49" s="223"/>
    </row>
    <row r="50" spans="1:11" ht="15.75">
      <c r="A50" s="226"/>
      <c r="B50" s="229" t="s">
        <v>21</v>
      </c>
      <c r="C50" s="230">
        <f>SUM(C7:C49)</f>
        <v>46.62</v>
      </c>
      <c r="D50" s="230">
        <f>SUM(D7:D49)</f>
        <v>1.42</v>
      </c>
      <c r="E50" s="231"/>
      <c r="F50" s="232">
        <f t="shared" si="0"/>
        <v>48.04</v>
      </c>
      <c r="G50" s="233"/>
      <c r="H50" s="230">
        <f>SUM(H7:H49)</f>
        <v>0</v>
      </c>
      <c r="I50" s="231"/>
      <c r="J50" s="230">
        <f>SUM(J7:J49)</f>
        <v>1.42</v>
      </c>
      <c r="K50" s="234">
        <f>C50-H50</f>
        <v>46.62</v>
      </c>
    </row>
    <row r="53" spans="1:11" ht="15.75">
      <c r="B53" s="235" t="s">
        <v>269</v>
      </c>
      <c r="F53" s="32"/>
      <c r="G53" s="33" t="s">
        <v>270</v>
      </c>
      <c r="H53" s="236"/>
    </row>
    <row r="54" spans="1:11" ht="15">
      <c r="B54" s="235"/>
      <c r="F54" s="35" t="s">
        <v>24</v>
      </c>
      <c r="G54" s="36"/>
      <c r="H54" s="36"/>
    </row>
    <row r="55" spans="1:11" ht="15.75">
      <c r="B55" s="235" t="s">
        <v>25</v>
      </c>
      <c r="F55" s="32"/>
      <c r="G55" s="33" t="s">
        <v>271</v>
      </c>
      <c r="H55" s="236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B3" sqref="B3:J3"/>
    </sheetView>
  </sheetViews>
  <sheetFormatPr defaultRowHeight="12.75"/>
  <cols>
    <col min="1" max="1" width="8" style="204" customWidth="1"/>
    <col min="2" max="2" width="17.5703125" style="204" customWidth="1"/>
    <col min="3" max="3" width="10.140625" style="204" customWidth="1"/>
    <col min="4" max="4" width="13.5703125" style="204" customWidth="1"/>
    <col min="5" max="5" width="18.42578125" style="204" customWidth="1"/>
    <col min="6" max="6" width="12.140625" style="204" customWidth="1"/>
    <col min="7" max="7" width="11.85546875" style="204" customWidth="1"/>
    <col min="8" max="8" width="9.140625" style="204"/>
    <col min="9" max="9" width="13.5703125" style="204" customWidth="1"/>
    <col min="10" max="10" width="9.140625" style="204"/>
    <col min="11" max="11" width="22" style="204" customWidth="1"/>
    <col min="12" max="16384" width="9.140625" style="204"/>
  </cols>
  <sheetData>
    <row r="1" spans="1:11" ht="15">
      <c r="K1" s="205"/>
    </row>
    <row r="2" spans="1:11">
      <c r="A2" s="206"/>
      <c r="B2" s="206"/>
      <c r="C2" s="206"/>
      <c r="D2" s="206"/>
      <c r="E2" s="206"/>
      <c r="F2" s="206"/>
      <c r="G2" s="206"/>
      <c r="H2" s="207"/>
      <c r="I2" s="207"/>
      <c r="K2" s="208"/>
    </row>
    <row r="3" spans="1:11" ht="18.75">
      <c r="A3" s="206"/>
      <c r="B3" s="209" t="s">
        <v>272</v>
      </c>
      <c r="C3" s="210"/>
      <c r="D3" s="210"/>
      <c r="E3" s="210"/>
      <c r="F3" s="210"/>
      <c r="G3" s="210"/>
      <c r="H3" s="210"/>
      <c r="I3" s="210"/>
      <c r="J3" s="210"/>
      <c r="K3" s="206"/>
    </row>
    <row r="4" spans="1:11">
      <c r="A4" s="211" t="s">
        <v>273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>
      <c r="A5" s="212" t="s">
        <v>4</v>
      </c>
      <c r="B5" s="212" t="s">
        <v>5</v>
      </c>
      <c r="C5" s="213" t="s">
        <v>6</v>
      </c>
      <c r="D5" s="213"/>
      <c r="E5" s="213"/>
      <c r="F5" s="213" t="s">
        <v>7</v>
      </c>
      <c r="G5" s="213" t="s">
        <v>8</v>
      </c>
      <c r="H5" s="213"/>
      <c r="I5" s="213"/>
      <c r="J5" s="213"/>
      <c r="K5" s="214" t="s">
        <v>9</v>
      </c>
    </row>
    <row r="6" spans="1:11" ht="145.5" customHeight="1">
      <c r="A6" s="212"/>
      <c r="B6" s="212"/>
      <c r="C6" s="215" t="s">
        <v>10</v>
      </c>
      <c r="D6" s="215" t="s">
        <v>11</v>
      </c>
      <c r="E6" s="215" t="s">
        <v>12</v>
      </c>
      <c r="F6" s="213"/>
      <c r="G6" s="216" t="s">
        <v>13</v>
      </c>
      <c r="H6" s="215" t="s">
        <v>14</v>
      </c>
      <c r="I6" s="215" t="s">
        <v>15</v>
      </c>
      <c r="J6" s="215" t="s">
        <v>14</v>
      </c>
      <c r="K6" s="214"/>
    </row>
    <row r="7" spans="1:11" ht="15.75">
      <c r="A7" s="217">
        <v>1</v>
      </c>
      <c r="B7" s="218" t="s">
        <v>16</v>
      </c>
      <c r="C7" s="219">
        <v>8.86</v>
      </c>
      <c r="D7" s="219"/>
      <c r="E7" s="220"/>
      <c r="F7" s="221">
        <f>SUM(C7,D7)</f>
        <v>8.86</v>
      </c>
      <c r="G7" s="218"/>
      <c r="H7" s="219"/>
      <c r="I7" s="222"/>
      <c r="J7" s="219"/>
      <c r="K7" s="223">
        <v>8.86</v>
      </c>
    </row>
    <row r="8" spans="1:11" ht="33" customHeight="1">
      <c r="A8" s="217"/>
      <c r="B8" s="220"/>
      <c r="C8" s="219"/>
      <c r="D8" s="219"/>
      <c r="E8" s="220"/>
      <c r="F8" s="221">
        <f t="shared" ref="F8:F50" si="0">SUM(C8,D8)</f>
        <v>0</v>
      </c>
      <c r="G8" s="218"/>
      <c r="H8" s="219"/>
      <c r="I8" s="220"/>
      <c r="J8" s="219"/>
      <c r="K8" s="223"/>
    </row>
    <row r="9" spans="1:11" ht="15.75">
      <c r="A9" s="217"/>
      <c r="B9" s="218"/>
      <c r="C9" s="219"/>
      <c r="D9" s="219"/>
      <c r="E9" s="220"/>
      <c r="F9" s="221">
        <f t="shared" si="0"/>
        <v>0</v>
      </c>
      <c r="G9" s="218"/>
      <c r="H9" s="219"/>
      <c r="I9" s="222"/>
      <c r="J9" s="219"/>
      <c r="K9" s="223"/>
    </row>
    <row r="10" spans="1:11" ht="15.75">
      <c r="A10" s="217"/>
      <c r="B10" s="218"/>
      <c r="C10" s="219"/>
      <c r="D10" s="219"/>
      <c r="E10" s="220"/>
      <c r="F10" s="221">
        <f t="shared" si="0"/>
        <v>0</v>
      </c>
      <c r="G10" s="218"/>
      <c r="H10" s="219"/>
      <c r="I10" s="222"/>
      <c r="J10" s="219"/>
      <c r="K10" s="223"/>
    </row>
    <row r="11" spans="1:11" ht="15.75">
      <c r="A11" s="217"/>
      <c r="B11" s="218"/>
      <c r="C11" s="219"/>
      <c r="D11" s="219"/>
      <c r="E11" s="220"/>
      <c r="F11" s="221">
        <f t="shared" si="0"/>
        <v>0</v>
      </c>
      <c r="G11" s="218"/>
      <c r="H11" s="219"/>
      <c r="I11" s="222"/>
      <c r="J11" s="219"/>
      <c r="K11" s="223"/>
    </row>
    <row r="12" spans="1:11" ht="15.75">
      <c r="A12" s="217"/>
      <c r="B12" s="218"/>
      <c r="C12" s="219"/>
      <c r="D12" s="219"/>
      <c r="E12" s="220"/>
      <c r="F12" s="221">
        <f t="shared" si="0"/>
        <v>0</v>
      </c>
      <c r="G12" s="224"/>
      <c r="H12" s="219"/>
      <c r="I12" s="220"/>
      <c r="J12" s="219"/>
      <c r="K12" s="223"/>
    </row>
    <row r="13" spans="1:11" ht="15.75">
      <c r="A13" s="217"/>
      <c r="B13" s="218"/>
      <c r="C13" s="219"/>
      <c r="D13" s="219"/>
      <c r="E13" s="220"/>
      <c r="F13" s="221">
        <f t="shared" si="0"/>
        <v>0</v>
      </c>
      <c r="G13" s="224"/>
      <c r="H13" s="219"/>
      <c r="I13" s="220"/>
      <c r="J13" s="219"/>
      <c r="K13" s="223"/>
    </row>
    <row r="14" spans="1:11" ht="15.75">
      <c r="A14" s="217"/>
      <c r="B14" s="218"/>
      <c r="C14" s="219"/>
      <c r="D14" s="219"/>
      <c r="E14" s="220"/>
      <c r="F14" s="221">
        <f t="shared" si="0"/>
        <v>0</v>
      </c>
      <c r="G14" s="218"/>
      <c r="H14" s="219"/>
      <c r="I14" s="220"/>
      <c r="J14" s="219"/>
      <c r="K14" s="223"/>
    </row>
    <row r="15" spans="1:11" ht="15.75">
      <c r="A15" s="224"/>
      <c r="B15" s="218"/>
      <c r="C15" s="219"/>
      <c r="D15" s="219"/>
      <c r="E15" s="220"/>
      <c r="F15" s="221">
        <f t="shared" si="0"/>
        <v>0</v>
      </c>
      <c r="G15" s="218"/>
      <c r="H15" s="219"/>
      <c r="I15" s="220"/>
      <c r="J15" s="219"/>
      <c r="K15" s="223"/>
    </row>
    <row r="16" spans="1:11" ht="15.75">
      <c r="A16" s="224"/>
      <c r="B16" s="218"/>
      <c r="C16" s="219"/>
      <c r="D16" s="219"/>
      <c r="E16" s="220"/>
      <c r="F16" s="221">
        <f t="shared" si="0"/>
        <v>0</v>
      </c>
      <c r="G16" s="218"/>
      <c r="H16" s="219"/>
      <c r="I16" s="220"/>
      <c r="J16" s="219"/>
      <c r="K16" s="223"/>
    </row>
    <row r="17" spans="1:11" ht="15.75">
      <c r="A17" s="217"/>
      <c r="B17" s="218"/>
      <c r="C17" s="219"/>
      <c r="D17" s="219"/>
      <c r="E17" s="220"/>
      <c r="F17" s="221">
        <f t="shared" si="0"/>
        <v>0</v>
      </c>
      <c r="G17" s="218"/>
      <c r="H17" s="219"/>
      <c r="I17" s="220"/>
      <c r="J17" s="219"/>
      <c r="K17" s="223"/>
    </row>
    <row r="18" spans="1:11" ht="15.75">
      <c r="A18" s="217"/>
      <c r="B18" s="218"/>
      <c r="C18" s="219"/>
      <c r="D18" s="219"/>
      <c r="E18" s="220"/>
      <c r="F18" s="221">
        <f t="shared" si="0"/>
        <v>0</v>
      </c>
      <c r="G18" s="218"/>
      <c r="H18" s="219"/>
      <c r="I18" s="220"/>
      <c r="J18" s="219"/>
      <c r="K18" s="223"/>
    </row>
    <row r="19" spans="1:11" ht="15.75">
      <c r="A19" s="217"/>
      <c r="B19" s="218"/>
      <c r="C19" s="219"/>
      <c r="D19" s="219"/>
      <c r="E19" s="220"/>
      <c r="F19" s="221">
        <f t="shared" si="0"/>
        <v>0</v>
      </c>
      <c r="G19" s="218"/>
      <c r="H19" s="219"/>
      <c r="I19" s="220"/>
      <c r="J19" s="219"/>
      <c r="K19" s="223"/>
    </row>
    <row r="20" spans="1:11" ht="15.75">
      <c r="A20" s="217"/>
      <c r="B20" s="218"/>
      <c r="C20" s="219"/>
      <c r="D20" s="219"/>
      <c r="E20" s="220"/>
      <c r="F20" s="221">
        <f t="shared" si="0"/>
        <v>0</v>
      </c>
      <c r="G20" s="218"/>
      <c r="H20" s="219"/>
      <c r="I20" s="220"/>
      <c r="J20" s="219"/>
      <c r="K20" s="223"/>
    </row>
    <row r="21" spans="1:11" ht="15.75">
      <c r="A21" s="217"/>
      <c r="B21" s="218"/>
      <c r="C21" s="219"/>
      <c r="D21" s="219"/>
      <c r="E21" s="220"/>
      <c r="F21" s="221">
        <f t="shared" si="0"/>
        <v>0</v>
      </c>
      <c r="G21" s="218"/>
      <c r="H21" s="219"/>
      <c r="I21" s="220"/>
      <c r="J21" s="219"/>
      <c r="K21" s="223"/>
    </row>
    <row r="22" spans="1:11" ht="15.75">
      <c r="A22" s="217"/>
      <c r="B22" s="218"/>
      <c r="C22" s="219"/>
      <c r="D22" s="219"/>
      <c r="E22" s="220"/>
      <c r="F22" s="221">
        <f t="shared" si="0"/>
        <v>0</v>
      </c>
      <c r="G22" s="218"/>
      <c r="H22" s="219"/>
      <c r="I22" s="220"/>
      <c r="J22" s="219"/>
      <c r="K22" s="223"/>
    </row>
    <row r="23" spans="1:11" ht="15.75">
      <c r="A23" s="217"/>
      <c r="B23" s="218"/>
      <c r="C23" s="219"/>
      <c r="D23" s="219"/>
      <c r="E23" s="220"/>
      <c r="F23" s="221">
        <f t="shared" si="0"/>
        <v>0</v>
      </c>
      <c r="G23" s="218"/>
      <c r="H23" s="219"/>
      <c r="I23" s="220"/>
      <c r="J23" s="219"/>
      <c r="K23" s="223"/>
    </row>
    <row r="24" spans="1:11" ht="15.75">
      <c r="A24" s="217"/>
      <c r="B24" s="218"/>
      <c r="C24" s="219"/>
      <c r="D24" s="219"/>
      <c r="E24" s="220"/>
      <c r="F24" s="221">
        <f t="shared" si="0"/>
        <v>0</v>
      </c>
      <c r="G24" s="218"/>
      <c r="H24" s="219"/>
      <c r="I24" s="220"/>
      <c r="J24" s="219"/>
      <c r="K24" s="223"/>
    </row>
    <row r="25" spans="1:11" ht="15.75">
      <c r="A25" s="224"/>
      <c r="B25" s="218"/>
      <c r="C25" s="219"/>
      <c r="D25" s="219"/>
      <c r="E25" s="220"/>
      <c r="F25" s="221">
        <f t="shared" si="0"/>
        <v>0</v>
      </c>
      <c r="G25" s="218"/>
      <c r="H25" s="219"/>
      <c r="I25" s="220"/>
      <c r="J25" s="219"/>
      <c r="K25" s="223"/>
    </row>
    <row r="26" spans="1:11" ht="15.75">
      <c r="A26" s="224"/>
      <c r="B26" s="218"/>
      <c r="C26" s="219"/>
      <c r="D26" s="219"/>
      <c r="E26" s="220"/>
      <c r="F26" s="221">
        <f t="shared" si="0"/>
        <v>0</v>
      </c>
      <c r="G26" s="218"/>
      <c r="H26" s="219"/>
      <c r="I26" s="220"/>
      <c r="J26" s="219"/>
      <c r="K26" s="223"/>
    </row>
    <row r="27" spans="1:11" ht="15.75">
      <c r="A27" s="217"/>
      <c r="B27" s="218"/>
      <c r="C27" s="219"/>
      <c r="D27" s="219"/>
      <c r="E27" s="220"/>
      <c r="F27" s="221">
        <f t="shared" si="0"/>
        <v>0</v>
      </c>
      <c r="G27" s="218"/>
      <c r="H27" s="219"/>
      <c r="I27" s="220"/>
      <c r="J27" s="219"/>
      <c r="K27" s="223"/>
    </row>
    <row r="28" spans="1:11" ht="15.75">
      <c r="A28" s="217"/>
      <c r="B28" s="218"/>
      <c r="C28" s="219"/>
      <c r="D28" s="219"/>
      <c r="E28" s="220"/>
      <c r="F28" s="221">
        <f t="shared" si="0"/>
        <v>0</v>
      </c>
      <c r="G28" s="218"/>
      <c r="H28" s="219"/>
      <c r="I28" s="220"/>
      <c r="J28" s="219"/>
      <c r="K28" s="223"/>
    </row>
    <row r="29" spans="1:11" ht="15.75">
      <c r="A29" s="217"/>
      <c r="B29" s="218"/>
      <c r="C29" s="219"/>
      <c r="D29" s="219"/>
      <c r="E29" s="220"/>
      <c r="F29" s="221">
        <f t="shared" si="0"/>
        <v>0</v>
      </c>
      <c r="G29" s="218"/>
      <c r="H29" s="219"/>
      <c r="I29" s="220"/>
      <c r="J29" s="219"/>
      <c r="K29" s="223"/>
    </row>
    <row r="30" spans="1:11" ht="15.75">
      <c r="A30" s="217"/>
      <c r="B30" s="218"/>
      <c r="C30" s="219"/>
      <c r="D30" s="219"/>
      <c r="E30" s="220"/>
      <c r="F30" s="221">
        <f t="shared" si="0"/>
        <v>0</v>
      </c>
      <c r="G30" s="218"/>
      <c r="H30" s="219"/>
      <c r="I30" s="220"/>
      <c r="J30" s="219"/>
      <c r="K30" s="223"/>
    </row>
    <row r="31" spans="1:11" ht="15.75">
      <c r="A31" s="217"/>
      <c r="B31" s="218"/>
      <c r="C31" s="219"/>
      <c r="D31" s="219"/>
      <c r="E31" s="220"/>
      <c r="F31" s="221">
        <f t="shared" si="0"/>
        <v>0</v>
      </c>
      <c r="G31" s="218"/>
      <c r="H31" s="219"/>
      <c r="I31" s="220"/>
      <c r="J31" s="219"/>
      <c r="K31" s="223"/>
    </row>
    <row r="32" spans="1:11" ht="15.75">
      <c r="A32" s="217"/>
      <c r="B32" s="218"/>
      <c r="C32" s="219"/>
      <c r="D32" s="219"/>
      <c r="E32" s="220"/>
      <c r="F32" s="221">
        <f t="shared" si="0"/>
        <v>0</v>
      </c>
      <c r="G32" s="218"/>
      <c r="H32" s="219"/>
      <c r="I32" s="220"/>
      <c r="J32" s="219"/>
      <c r="K32" s="223"/>
    </row>
    <row r="33" spans="1:11" ht="15.75">
      <c r="A33" s="217"/>
      <c r="B33" s="218"/>
      <c r="C33" s="219"/>
      <c r="D33" s="219"/>
      <c r="E33" s="220"/>
      <c r="F33" s="221">
        <f t="shared" si="0"/>
        <v>0</v>
      </c>
      <c r="G33" s="218"/>
      <c r="H33" s="219"/>
      <c r="I33" s="220"/>
      <c r="J33" s="219"/>
      <c r="K33" s="223"/>
    </row>
    <row r="34" spans="1:11" ht="15.75">
      <c r="A34" s="217"/>
      <c r="B34" s="218"/>
      <c r="C34" s="219"/>
      <c r="D34" s="219"/>
      <c r="E34" s="220"/>
      <c r="F34" s="221">
        <f t="shared" si="0"/>
        <v>0</v>
      </c>
      <c r="G34" s="218"/>
      <c r="H34" s="219"/>
      <c r="I34" s="220"/>
      <c r="J34" s="219"/>
      <c r="K34" s="223"/>
    </row>
    <row r="35" spans="1:11" ht="15.75">
      <c r="A35" s="224"/>
      <c r="B35" s="218"/>
      <c r="C35" s="219"/>
      <c r="D35" s="219"/>
      <c r="E35" s="220"/>
      <c r="F35" s="221">
        <f t="shared" si="0"/>
        <v>0</v>
      </c>
      <c r="G35" s="218"/>
      <c r="H35" s="219"/>
      <c r="I35" s="220"/>
      <c r="J35" s="219"/>
      <c r="K35" s="223"/>
    </row>
    <row r="36" spans="1:11" ht="15.75">
      <c r="A36" s="224"/>
      <c r="B36" s="218"/>
      <c r="C36" s="219"/>
      <c r="D36" s="219"/>
      <c r="E36" s="220"/>
      <c r="F36" s="221">
        <f t="shared" si="0"/>
        <v>0</v>
      </c>
      <c r="G36" s="218"/>
      <c r="H36" s="219"/>
      <c r="I36" s="220"/>
      <c r="J36" s="219"/>
      <c r="K36" s="223"/>
    </row>
    <row r="37" spans="1:11" ht="15.75">
      <c r="A37" s="217"/>
      <c r="B37" s="218"/>
      <c r="C37" s="219"/>
      <c r="D37" s="219"/>
      <c r="E37" s="220"/>
      <c r="F37" s="221">
        <f t="shared" si="0"/>
        <v>0</v>
      </c>
      <c r="G37" s="218"/>
      <c r="H37" s="219"/>
      <c r="I37" s="220"/>
      <c r="J37" s="219"/>
      <c r="K37" s="223"/>
    </row>
    <row r="38" spans="1:11" ht="15.75">
      <c r="A38" s="217"/>
      <c r="B38" s="218"/>
      <c r="C38" s="219"/>
      <c r="D38" s="219"/>
      <c r="E38" s="220"/>
      <c r="F38" s="221">
        <f t="shared" si="0"/>
        <v>0</v>
      </c>
      <c r="G38" s="218"/>
      <c r="H38" s="219"/>
      <c r="I38" s="220"/>
      <c r="J38" s="219"/>
      <c r="K38" s="223"/>
    </row>
    <row r="39" spans="1:11" ht="15.75">
      <c r="A39" s="217"/>
      <c r="B39" s="218"/>
      <c r="C39" s="219"/>
      <c r="D39" s="219"/>
      <c r="E39" s="220"/>
      <c r="F39" s="221">
        <f t="shared" si="0"/>
        <v>0</v>
      </c>
      <c r="G39" s="218"/>
      <c r="H39" s="219"/>
      <c r="I39" s="220"/>
      <c r="J39" s="219"/>
      <c r="K39" s="223"/>
    </row>
    <row r="40" spans="1:11" ht="15.75">
      <c r="A40" s="217"/>
      <c r="B40" s="218"/>
      <c r="C40" s="219"/>
      <c r="D40" s="219"/>
      <c r="E40" s="220"/>
      <c r="F40" s="221">
        <f t="shared" si="0"/>
        <v>0</v>
      </c>
      <c r="G40" s="218"/>
      <c r="H40" s="219"/>
      <c r="I40" s="220"/>
      <c r="J40" s="219"/>
      <c r="K40" s="223"/>
    </row>
    <row r="41" spans="1:11" ht="15.75">
      <c r="A41" s="217"/>
      <c r="B41" s="218"/>
      <c r="C41" s="219"/>
      <c r="D41" s="219"/>
      <c r="E41" s="220"/>
      <c r="F41" s="221">
        <f t="shared" si="0"/>
        <v>0</v>
      </c>
      <c r="G41" s="218"/>
      <c r="H41" s="219"/>
      <c r="I41" s="220"/>
      <c r="J41" s="219"/>
      <c r="K41" s="223"/>
    </row>
    <row r="42" spans="1:11" ht="15.75">
      <c r="A42" s="217"/>
      <c r="B42" s="218"/>
      <c r="C42" s="219"/>
      <c r="D42" s="219"/>
      <c r="E42" s="220"/>
      <c r="F42" s="221">
        <f t="shared" si="0"/>
        <v>0</v>
      </c>
      <c r="G42" s="218"/>
      <c r="H42" s="219"/>
      <c r="I42" s="220"/>
      <c r="J42" s="219"/>
      <c r="K42" s="223"/>
    </row>
    <row r="43" spans="1:11" ht="15.75">
      <c r="A43" s="217"/>
      <c r="B43" s="218"/>
      <c r="C43" s="219"/>
      <c r="D43" s="219"/>
      <c r="E43" s="220"/>
      <c r="F43" s="221">
        <f t="shared" si="0"/>
        <v>0</v>
      </c>
      <c r="G43" s="218"/>
      <c r="H43" s="219"/>
      <c r="I43" s="220"/>
      <c r="J43" s="219"/>
      <c r="K43" s="223"/>
    </row>
    <row r="44" spans="1:11" ht="15.75">
      <c r="A44" s="217"/>
      <c r="B44" s="218"/>
      <c r="C44" s="219"/>
      <c r="D44" s="219"/>
      <c r="E44" s="220"/>
      <c r="F44" s="221">
        <f t="shared" si="0"/>
        <v>0</v>
      </c>
      <c r="G44" s="218"/>
      <c r="H44" s="219"/>
      <c r="I44" s="220"/>
      <c r="J44" s="219"/>
      <c r="K44" s="223"/>
    </row>
    <row r="45" spans="1:11" ht="15.75">
      <c r="A45" s="224"/>
      <c r="B45" s="218"/>
      <c r="C45" s="219"/>
      <c r="D45" s="219"/>
      <c r="E45" s="220"/>
      <c r="F45" s="221">
        <f t="shared" si="0"/>
        <v>0</v>
      </c>
      <c r="G45" s="218"/>
      <c r="H45" s="219"/>
      <c r="I45" s="220"/>
      <c r="J45" s="219"/>
      <c r="K45" s="223"/>
    </row>
    <row r="46" spans="1:11" ht="15.75">
      <c r="A46" s="224"/>
      <c r="B46" s="218"/>
      <c r="C46" s="219"/>
      <c r="D46" s="219"/>
      <c r="E46" s="220"/>
      <c r="F46" s="221">
        <f t="shared" si="0"/>
        <v>0</v>
      </c>
      <c r="G46" s="218"/>
      <c r="H46" s="219"/>
      <c r="I46" s="220"/>
      <c r="J46" s="219"/>
      <c r="K46" s="223"/>
    </row>
    <row r="47" spans="1:11" ht="15.75">
      <c r="A47" s="225"/>
      <c r="B47" s="226"/>
      <c r="C47" s="227"/>
      <c r="D47" s="227"/>
      <c r="E47" s="228"/>
      <c r="F47" s="221">
        <f t="shared" si="0"/>
        <v>0</v>
      </c>
      <c r="G47" s="226"/>
      <c r="H47" s="227"/>
      <c r="I47" s="228"/>
      <c r="J47" s="227"/>
      <c r="K47" s="223"/>
    </row>
    <row r="48" spans="1:11" ht="15.75">
      <c r="A48" s="225"/>
      <c r="B48" s="226"/>
      <c r="C48" s="227"/>
      <c r="D48" s="227"/>
      <c r="E48" s="228"/>
      <c r="F48" s="221">
        <f t="shared" si="0"/>
        <v>0</v>
      </c>
      <c r="G48" s="226"/>
      <c r="H48" s="227"/>
      <c r="I48" s="228"/>
      <c r="J48" s="227"/>
      <c r="K48" s="223"/>
    </row>
    <row r="49" spans="1:11" ht="15.75">
      <c r="A49" s="225"/>
      <c r="B49" s="226"/>
      <c r="C49" s="227"/>
      <c r="D49" s="227"/>
      <c r="E49" s="228"/>
      <c r="F49" s="221">
        <f t="shared" si="0"/>
        <v>0</v>
      </c>
      <c r="G49" s="226"/>
      <c r="H49" s="227"/>
      <c r="I49" s="228"/>
      <c r="J49" s="227"/>
      <c r="K49" s="223"/>
    </row>
    <row r="50" spans="1:11" ht="15.75">
      <c r="A50" s="226"/>
      <c r="B50" s="229" t="s">
        <v>21</v>
      </c>
      <c r="C50" s="230">
        <f>SUM(C7:C49)</f>
        <v>8.86</v>
      </c>
      <c r="D50" s="230">
        <f>SUM(D7:D49)</f>
        <v>0</v>
      </c>
      <c r="E50" s="231"/>
      <c r="F50" s="232">
        <f t="shared" si="0"/>
        <v>8.86</v>
      </c>
      <c r="G50" s="233"/>
      <c r="H50" s="230">
        <f>SUM(H7:H49)</f>
        <v>0</v>
      </c>
      <c r="I50" s="231"/>
      <c r="J50" s="230">
        <f>SUM(J7:J49)</f>
        <v>0</v>
      </c>
      <c r="K50" s="234">
        <f>C50-H50</f>
        <v>8.86</v>
      </c>
    </row>
    <row r="53" spans="1:11" ht="15.75">
      <c r="B53" s="235" t="s">
        <v>269</v>
      </c>
      <c r="F53" s="32"/>
      <c r="G53" s="33" t="s">
        <v>274</v>
      </c>
      <c r="H53" s="236"/>
    </row>
    <row r="54" spans="1:11" ht="15">
      <c r="B54" s="235"/>
      <c r="F54" s="35" t="s">
        <v>24</v>
      </c>
      <c r="G54" s="36"/>
      <c r="H54" s="36"/>
    </row>
    <row r="55" spans="1:11" ht="15.75">
      <c r="B55" s="235" t="s">
        <v>25</v>
      </c>
      <c r="F55" s="32"/>
      <c r="G55" s="33" t="s">
        <v>275</v>
      </c>
      <c r="H55" s="236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B3" sqref="B3:J3"/>
    </sheetView>
  </sheetViews>
  <sheetFormatPr defaultRowHeight="12.75"/>
  <cols>
    <col min="1" max="1" width="9.140625" style="204"/>
    <col min="2" max="2" width="15.140625" style="204" customWidth="1"/>
    <col min="3" max="3" width="11.28515625" style="204" customWidth="1"/>
    <col min="4" max="4" width="9.140625" style="204"/>
    <col min="5" max="5" width="12.85546875" style="204" customWidth="1"/>
    <col min="6" max="6" width="13.140625" style="204" customWidth="1"/>
    <col min="7" max="7" width="11.85546875" style="204" customWidth="1"/>
    <col min="8" max="8" width="14.42578125" style="204" customWidth="1"/>
    <col min="9" max="9" width="24.7109375" style="204" customWidth="1"/>
    <col min="10" max="10" width="13.28515625" style="204" customWidth="1"/>
    <col min="11" max="11" width="17" style="204" customWidth="1"/>
    <col min="12" max="16384" width="9.140625" style="204"/>
  </cols>
  <sheetData>
    <row r="1" spans="1:12" ht="15">
      <c r="K1" s="205"/>
      <c r="L1" s="205"/>
    </row>
    <row r="2" spans="1:12">
      <c r="A2" s="206"/>
      <c r="B2" s="206"/>
      <c r="C2" s="206"/>
      <c r="D2" s="206"/>
      <c r="E2" s="206"/>
      <c r="F2" s="206"/>
      <c r="G2" s="206"/>
      <c r="H2" s="207"/>
      <c r="I2" s="207"/>
      <c r="K2" s="208"/>
      <c r="L2" s="208"/>
    </row>
    <row r="3" spans="1:12" ht="18.75">
      <c r="A3" s="206"/>
      <c r="B3" s="209" t="s">
        <v>276</v>
      </c>
      <c r="C3" s="210"/>
      <c r="D3" s="210"/>
      <c r="E3" s="210"/>
      <c r="F3" s="210"/>
      <c r="G3" s="210"/>
      <c r="H3" s="210"/>
      <c r="I3" s="210"/>
      <c r="J3" s="210"/>
      <c r="K3" s="206"/>
    </row>
    <row r="4" spans="1:12">
      <c r="A4" s="211" t="s">
        <v>277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2">
      <c r="A5" s="212" t="s">
        <v>4</v>
      </c>
      <c r="B5" s="212" t="s">
        <v>5</v>
      </c>
      <c r="C5" s="213" t="s">
        <v>6</v>
      </c>
      <c r="D5" s="213"/>
      <c r="E5" s="213"/>
      <c r="F5" s="213" t="s">
        <v>7</v>
      </c>
      <c r="G5" s="213" t="s">
        <v>8</v>
      </c>
      <c r="H5" s="213"/>
      <c r="I5" s="213"/>
      <c r="J5" s="213"/>
      <c r="K5" s="214" t="s">
        <v>9</v>
      </c>
    </row>
    <row r="6" spans="1:12" ht="177.75" customHeight="1">
      <c r="A6" s="212"/>
      <c r="B6" s="212"/>
      <c r="C6" s="215" t="s">
        <v>10</v>
      </c>
      <c r="D6" s="215" t="s">
        <v>11</v>
      </c>
      <c r="E6" s="215" t="s">
        <v>12</v>
      </c>
      <c r="F6" s="213"/>
      <c r="G6" s="216" t="s">
        <v>13</v>
      </c>
      <c r="H6" s="215" t="s">
        <v>14</v>
      </c>
      <c r="I6" s="215" t="s">
        <v>15</v>
      </c>
      <c r="J6" s="215" t="s">
        <v>14</v>
      </c>
      <c r="K6" s="214"/>
    </row>
    <row r="7" spans="1:12" ht="15.75">
      <c r="A7" s="217"/>
      <c r="B7" s="218"/>
      <c r="C7" s="219"/>
      <c r="D7" s="219"/>
      <c r="E7" s="220"/>
      <c r="F7" s="221">
        <f>SUM(C7,D7)</f>
        <v>0</v>
      </c>
      <c r="G7" s="218"/>
      <c r="H7" s="219"/>
      <c r="I7" s="222"/>
      <c r="J7" s="219"/>
      <c r="K7" s="223"/>
    </row>
    <row r="8" spans="1:12" ht="15.75">
      <c r="A8" s="217"/>
      <c r="B8" s="218"/>
      <c r="C8" s="219"/>
      <c r="D8" s="219"/>
      <c r="E8" s="220"/>
      <c r="F8" s="221">
        <f t="shared" ref="F8:F50" si="0">SUM(C8,D8)</f>
        <v>0</v>
      </c>
      <c r="G8" s="218"/>
      <c r="H8" s="219"/>
      <c r="I8" s="222"/>
      <c r="J8" s="219"/>
      <c r="K8" s="223"/>
    </row>
    <row r="9" spans="1:12" ht="15.75">
      <c r="A9" s="217"/>
      <c r="B9" s="218"/>
      <c r="C9" s="219"/>
      <c r="D9" s="219"/>
      <c r="E9" s="220"/>
      <c r="F9" s="221">
        <f t="shared" si="0"/>
        <v>0</v>
      </c>
      <c r="G9" s="218"/>
      <c r="H9" s="219"/>
      <c r="I9" s="222"/>
      <c r="J9" s="219"/>
      <c r="K9" s="223"/>
    </row>
    <row r="10" spans="1:12" ht="15.75">
      <c r="A10" s="217"/>
      <c r="B10" s="218"/>
      <c r="C10" s="219"/>
      <c r="D10" s="219"/>
      <c r="E10" s="220"/>
      <c r="F10" s="221">
        <f t="shared" si="0"/>
        <v>0</v>
      </c>
      <c r="G10" s="218"/>
      <c r="H10" s="219"/>
      <c r="I10" s="222"/>
      <c r="J10" s="219"/>
      <c r="K10" s="223"/>
    </row>
    <row r="11" spans="1:12" ht="15.75">
      <c r="A11" s="217"/>
      <c r="B11" s="218"/>
      <c r="C11" s="219"/>
      <c r="D11" s="219"/>
      <c r="E11" s="220"/>
      <c r="F11" s="221">
        <f t="shared" si="0"/>
        <v>0</v>
      </c>
      <c r="G11" s="218"/>
      <c r="H11" s="219"/>
      <c r="I11" s="222"/>
      <c r="J11" s="219"/>
      <c r="K11" s="223"/>
    </row>
    <row r="12" spans="1:12" ht="15.75">
      <c r="A12" s="217"/>
      <c r="B12" s="218"/>
      <c r="C12" s="219"/>
      <c r="D12" s="219"/>
      <c r="E12" s="220"/>
      <c r="F12" s="221">
        <f t="shared" si="0"/>
        <v>0</v>
      </c>
      <c r="G12" s="224"/>
      <c r="H12" s="219"/>
      <c r="I12" s="220"/>
      <c r="J12" s="219"/>
      <c r="K12" s="223"/>
    </row>
    <row r="13" spans="1:12" ht="15.75">
      <c r="A13" s="217"/>
      <c r="B13" s="218"/>
      <c r="C13" s="219"/>
      <c r="D13" s="219"/>
      <c r="E13" s="220"/>
      <c r="F13" s="221">
        <f t="shared" si="0"/>
        <v>0</v>
      </c>
      <c r="G13" s="224"/>
      <c r="H13" s="219"/>
      <c r="I13" s="220"/>
      <c r="J13" s="219"/>
      <c r="K13" s="223"/>
    </row>
    <row r="14" spans="1:12" ht="15.75">
      <c r="A14" s="217"/>
      <c r="B14" s="218"/>
      <c r="C14" s="219"/>
      <c r="D14" s="219"/>
      <c r="E14" s="220"/>
      <c r="F14" s="221">
        <f t="shared" si="0"/>
        <v>0</v>
      </c>
      <c r="G14" s="218"/>
      <c r="H14" s="219"/>
      <c r="I14" s="220"/>
      <c r="J14" s="219"/>
      <c r="K14" s="223"/>
    </row>
    <row r="15" spans="1:12" ht="15.75">
      <c r="A15" s="224"/>
      <c r="B15" s="218"/>
      <c r="C15" s="219"/>
      <c r="D15" s="219"/>
      <c r="E15" s="220"/>
      <c r="F15" s="221">
        <f t="shared" si="0"/>
        <v>0</v>
      </c>
      <c r="G15" s="218"/>
      <c r="H15" s="219"/>
      <c r="I15" s="220"/>
      <c r="J15" s="219"/>
      <c r="K15" s="223"/>
    </row>
    <row r="16" spans="1:12" ht="15.75">
      <c r="A16" s="224"/>
      <c r="B16" s="218"/>
      <c r="C16" s="219"/>
      <c r="D16" s="219"/>
      <c r="E16" s="220"/>
      <c r="F16" s="221">
        <f t="shared" si="0"/>
        <v>0</v>
      </c>
      <c r="G16" s="218"/>
      <c r="H16" s="219"/>
      <c r="I16" s="220"/>
      <c r="J16" s="219"/>
      <c r="K16" s="223"/>
    </row>
    <row r="17" spans="1:11" ht="15.75">
      <c r="A17" s="217"/>
      <c r="B17" s="218"/>
      <c r="C17" s="219"/>
      <c r="D17" s="219"/>
      <c r="E17" s="220"/>
      <c r="F17" s="221">
        <f t="shared" si="0"/>
        <v>0</v>
      </c>
      <c r="G17" s="218"/>
      <c r="H17" s="219"/>
      <c r="I17" s="220"/>
      <c r="J17" s="219"/>
      <c r="K17" s="223"/>
    </row>
    <row r="18" spans="1:11" ht="15.75">
      <c r="A18" s="217"/>
      <c r="B18" s="218"/>
      <c r="C18" s="219"/>
      <c r="D18" s="219"/>
      <c r="E18" s="220"/>
      <c r="F18" s="221">
        <f t="shared" si="0"/>
        <v>0</v>
      </c>
      <c r="G18" s="218"/>
      <c r="H18" s="219"/>
      <c r="I18" s="220"/>
      <c r="J18" s="219"/>
      <c r="K18" s="223"/>
    </row>
    <row r="19" spans="1:11" ht="15.75">
      <c r="A19" s="217"/>
      <c r="B19" s="218"/>
      <c r="C19" s="219"/>
      <c r="D19" s="219"/>
      <c r="E19" s="220"/>
      <c r="F19" s="221">
        <f t="shared" si="0"/>
        <v>0</v>
      </c>
      <c r="G19" s="218"/>
      <c r="H19" s="219"/>
      <c r="I19" s="220"/>
      <c r="J19" s="219"/>
      <c r="K19" s="223"/>
    </row>
    <row r="20" spans="1:11" ht="15.75">
      <c r="A20" s="217"/>
      <c r="B20" s="218"/>
      <c r="C20" s="219"/>
      <c r="D20" s="219"/>
      <c r="E20" s="220"/>
      <c r="F20" s="221">
        <f t="shared" si="0"/>
        <v>0</v>
      </c>
      <c r="G20" s="218"/>
      <c r="H20" s="219"/>
      <c r="I20" s="220"/>
      <c r="J20" s="219"/>
      <c r="K20" s="223"/>
    </row>
    <row r="21" spans="1:11" ht="15.75">
      <c r="A21" s="217"/>
      <c r="B21" s="218"/>
      <c r="C21" s="219"/>
      <c r="D21" s="219"/>
      <c r="E21" s="220"/>
      <c r="F21" s="221">
        <f t="shared" si="0"/>
        <v>0</v>
      </c>
      <c r="G21" s="218"/>
      <c r="H21" s="219"/>
      <c r="I21" s="220"/>
      <c r="J21" s="219"/>
      <c r="K21" s="223"/>
    </row>
    <row r="22" spans="1:11" ht="15.75">
      <c r="A22" s="217"/>
      <c r="B22" s="218"/>
      <c r="C22" s="219"/>
      <c r="D22" s="219"/>
      <c r="E22" s="220"/>
      <c r="F22" s="221">
        <f t="shared" si="0"/>
        <v>0</v>
      </c>
      <c r="G22" s="218"/>
      <c r="H22" s="219"/>
      <c r="I22" s="220"/>
      <c r="J22" s="219"/>
      <c r="K22" s="223"/>
    </row>
    <row r="23" spans="1:11" ht="15.75">
      <c r="A23" s="217"/>
      <c r="B23" s="218"/>
      <c r="C23" s="219"/>
      <c r="D23" s="219"/>
      <c r="E23" s="220"/>
      <c r="F23" s="221">
        <f t="shared" si="0"/>
        <v>0</v>
      </c>
      <c r="G23" s="218"/>
      <c r="H23" s="219"/>
      <c r="I23" s="220"/>
      <c r="J23" s="219"/>
      <c r="K23" s="223"/>
    </row>
    <row r="24" spans="1:11" ht="15.75">
      <c r="A24" s="217"/>
      <c r="B24" s="218"/>
      <c r="C24" s="219"/>
      <c r="D24" s="219"/>
      <c r="E24" s="220"/>
      <c r="F24" s="221">
        <f t="shared" si="0"/>
        <v>0</v>
      </c>
      <c r="G24" s="218"/>
      <c r="H24" s="219"/>
      <c r="I24" s="220"/>
      <c r="J24" s="219"/>
      <c r="K24" s="223"/>
    </row>
    <row r="25" spans="1:11" ht="15.75">
      <c r="A25" s="224"/>
      <c r="B25" s="218"/>
      <c r="C25" s="219"/>
      <c r="D25" s="219"/>
      <c r="E25" s="220"/>
      <c r="F25" s="221">
        <f t="shared" si="0"/>
        <v>0</v>
      </c>
      <c r="G25" s="218"/>
      <c r="H25" s="219"/>
      <c r="I25" s="220"/>
      <c r="J25" s="219"/>
      <c r="K25" s="223"/>
    </row>
    <row r="26" spans="1:11" ht="15.75">
      <c r="A26" s="224"/>
      <c r="B26" s="218"/>
      <c r="C26" s="219"/>
      <c r="D26" s="219"/>
      <c r="E26" s="220"/>
      <c r="F26" s="221">
        <f t="shared" si="0"/>
        <v>0</v>
      </c>
      <c r="G26" s="218"/>
      <c r="H26" s="219"/>
      <c r="I26" s="220"/>
      <c r="J26" s="219"/>
      <c r="K26" s="223"/>
    </row>
    <row r="27" spans="1:11" ht="15.75">
      <c r="A27" s="217"/>
      <c r="B27" s="218"/>
      <c r="C27" s="219"/>
      <c r="D27" s="219"/>
      <c r="E27" s="220"/>
      <c r="F27" s="221">
        <f t="shared" si="0"/>
        <v>0</v>
      </c>
      <c r="G27" s="218"/>
      <c r="H27" s="219"/>
      <c r="I27" s="220"/>
      <c r="J27" s="219"/>
      <c r="K27" s="223"/>
    </row>
    <row r="28" spans="1:11" ht="15.75">
      <c r="A28" s="217"/>
      <c r="B28" s="218"/>
      <c r="C28" s="219"/>
      <c r="D28" s="219"/>
      <c r="E28" s="220"/>
      <c r="F28" s="221">
        <f t="shared" si="0"/>
        <v>0</v>
      </c>
      <c r="G28" s="218"/>
      <c r="H28" s="219"/>
      <c r="I28" s="220"/>
      <c r="J28" s="219"/>
      <c r="K28" s="223"/>
    </row>
    <row r="29" spans="1:11" ht="15.75">
      <c r="A29" s="217"/>
      <c r="B29" s="218"/>
      <c r="C29" s="219"/>
      <c r="D29" s="219"/>
      <c r="E29" s="220"/>
      <c r="F29" s="221">
        <f t="shared" si="0"/>
        <v>0</v>
      </c>
      <c r="G29" s="218"/>
      <c r="H29" s="219"/>
      <c r="I29" s="220"/>
      <c r="J29" s="219"/>
      <c r="K29" s="223"/>
    </row>
    <row r="30" spans="1:11" ht="15.75">
      <c r="A30" s="217"/>
      <c r="B30" s="218"/>
      <c r="C30" s="219"/>
      <c r="D30" s="219"/>
      <c r="E30" s="220"/>
      <c r="F30" s="221">
        <f t="shared" si="0"/>
        <v>0</v>
      </c>
      <c r="G30" s="218"/>
      <c r="H30" s="219"/>
      <c r="I30" s="220"/>
      <c r="J30" s="219"/>
      <c r="K30" s="223"/>
    </row>
    <row r="31" spans="1:11" ht="15.75">
      <c r="A31" s="217"/>
      <c r="B31" s="218"/>
      <c r="C31" s="219"/>
      <c r="D31" s="219"/>
      <c r="E31" s="220"/>
      <c r="F31" s="221">
        <f t="shared" si="0"/>
        <v>0</v>
      </c>
      <c r="G31" s="218"/>
      <c r="H31" s="219"/>
      <c r="I31" s="220"/>
      <c r="J31" s="219"/>
      <c r="K31" s="223"/>
    </row>
    <row r="32" spans="1:11" ht="15.75">
      <c r="A32" s="217"/>
      <c r="B32" s="218"/>
      <c r="C32" s="219"/>
      <c r="D32" s="219"/>
      <c r="E32" s="220"/>
      <c r="F32" s="221">
        <f t="shared" si="0"/>
        <v>0</v>
      </c>
      <c r="G32" s="218"/>
      <c r="H32" s="219"/>
      <c r="I32" s="220"/>
      <c r="J32" s="219"/>
      <c r="K32" s="223"/>
    </row>
    <row r="33" spans="1:11" ht="15.75">
      <c r="A33" s="217"/>
      <c r="B33" s="218"/>
      <c r="C33" s="219"/>
      <c r="D33" s="219"/>
      <c r="E33" s="220"/>
      <c r="F33" s="221">
        <f t="shared" si="0"/>
        <v>0</v>
      </c>
      <c r="G33" s="218"/>
      <c r="H33" s="219"/>
      <c r="I33" s="220"/>
      <c r="J33" s="219"/>
      <c r="K33" s="223"/>
    </row>
    <row r="34" spans="1:11" ht="15.75">
      <c r="A34" s="217"/>
      <c r="B34" s="218"/>
      <c r="C34" s="219"/>
      <c r="D34" s="219"/>
      <c r="E34" s="220"/>
      <c r="F34" s="221">
        <f t="shared" si="0"/>
        <v>0</v>
      </c>
      <c r="G34" s="218"/>
      <c r="H34" s="219"/>
      <c r="I34" s="220"/>
      <c r="J34" s="219"/>
      <c r="K34" s="223"/>
    </row>
    <row r="35" spans="1:11" ht="15.75">
      <c r="A35" s="224"/>
      <c r="B35" s="218"/>
      <c r="C35" s="219"/>
      <c r="D35" s="219"/>
      <c r="E35" s="220"/>
      <c r="F35" s="221">
        <f t="shared" si="0"/>
        <v>0</v>
      </c>
      <c r="G35" s="218"/>
      <c r="H35" s="219"/>
      <c r="I35" s="220"/>
      <c r="J35" s="219"/>
      <c r="K35" s="223"/>
    </row>
    <row r="36" spans="1:11" ht="15.75">
      <c r="A36" s="224"/>
      <c r="B36" s="218"/>
      <c r="C36" s="219"/>
      <c r="D36" s="219"/>
      <c r="E36" s="220"/>
      <c r="F36" s="221">
        <f t="shared" si="0"/>
        <v>0</v>
      </c>
      <c r="G36" s="218"/>
      <c r="H36" s="219"/>
      <c r="I36" s="220"/>
      <c r="J36" s="219"/>
      <c r="K36" s="223"/>
    </row>
    <row r="37" spans="1:11" ht="15.75">
      <c r="A37" s="217"/>
      <c r="B37" s="218"/>
      <c r="C37" s="219"/>
      <c r="D37" s="219"/>
      <c r="E37" s="220"/>
      <c r="F37" s="221">
        <f t="shared" si="0"/>
        <v>0</v>
      </c>
      <c r="G37" s="218"/>
      <c r="H37" s="219"/>
      <c r="I37" s="220"/>
      <c r="J37" s="219"/>
      <c r="K37" s="223"/>
    </row>
    <row r="38" spans="1:11" ht="15.75">
      <c r="A38" s="217"/>
      <c r="B38" s="218"/>
      <c r="C38" s="219"/>
      <c r="D38" s="219"/>
      <c r="E38" s="220"/>
      <c r="F38" s="221">
        <f t="shared" si="0"/>
        <v>0</v>
      </c>
      <c r="G38" s="218"/>
      <c r="H38" s="219"/>
      <c r="I38" s="220"/>
      <c r="J38" s="219"/>
      <c r="K38" s="223"/>
    </row>
    <row r="39" spans="1:11" ht="15.75">
      <c r="A39" s="217"/>
      <c r="B39" s="218"/>
      <c r="C39" s="219"/>
      <c r="D39" s="219"/>
      <c r="E39" s="220"/>
      <c r="F39" s="221">
        <f t="shared" si="0"/>
        <v>0</v>
      </c>
      <c r="G39" s="218"/>
      <c r="H39" s="219"/>
      <c r="I39" s="220"/>
      <c r="J39" s="219"/>
      <c r="K39" s="223"/>
    </row>
    <row r="40" spans="1:11" ht="15.75">
      <c r="A40" s="217"/>
      <c r="B40" s="218"/>
      <c r="C40" s="219"/>
      <c r="D40" s="219"/>
      <c r="E40" s="220"/>
      <c r="F40" s="221">
        <f t="shared" si="0"/>
        <v>0</v>
      </c>
      <c r="G40" s="218"/>
      <c r="H40" s="219"/>
      <c r="I40" s="220"/>
      <c r="J40" s="219"/>
      <c r="K40" s="223"/>
    </row>
    <row r="41" spans="1:11" ht="15.75">
      <c r="A41" s="217"/>
      <c r="B41" s="218"/>
      <c r="C41" s="219"/>
      <c r="D41" s="219"/>
      <c r="E41" s="220"/>
      <c r="F41" s="221">
        <f t="shared" si="0"/>
        <v>0</v>
      </c>
      <c r="G41" s="218"/>
      <c r="H41" s="219"/>
      <c r="I41" s="220"/>
      <c r="J41" s="219"/>
      <c r="K41" s="223"/>
    </row>
    <row r="42" spans="1:11" ht="15.75">
      <c r="A42" s="217"/>
      <c r="B42" s="218"/>
      <c r="C42" s="219"/>
      <c r="D42" s="219"/>
      <c r="E42" s="220"/>
      <c r="F42" s="221">
        <f t="shared" si="0"/>
        <v>0</v>
      </c>
      <c r="G42" s="218"/>
      <c r="H42" s="219"/>
      <c r="I42" s="220"/>
      <c r="J42" s="219"/>
      <c r="K42" s="223"/>
    </row>
    <row r="43" spans="1:11" ht="15.75">
      <c r="A43" s="217"/>
      <c r="B43" s="218"/>
      <c r="C43" s="219"/>
      <c r="D43" s="219"/>
      <c r="E43" s="220"/>
      <c r="F43" s="221">
        <f t="shared" si="0"/>
        <v>0</v>
      </c>
      <c r="G43" s="218"/>
      <c r="H43" s="219"/>
      <c r="I43" s="220"/>
      <c r="J43" s="219"/>
      <c r="K43" s="223"/>
    </row>
    <row r="44" spans="1:11" ht="15.75">
      <c r="A44" s="217"/>
      <c r="B44" s="218"/>
      <c r="C44" s="219"/>
      <c r="D44" s="219"/>
      <c r="E44" s="220"/>
      <c r="F44" s="221">
        <f t="shared" si="0"/>
        <v>0</v>
      </c>
      <c r="G44" s="218"/>
      <c r="H44" s="219"/>
      <c r="I44" s="220"/>
      <c r="J44" s="219"/>
      <c r="K44" s="223"/>
    </row>
    <row r="45" spans="1:11" ht="15.75">
      <c r="A45" s="224"/>
      <c r="B45" s="218"/>
      <c r="C45" s="219"/>
      <c r="D45" s="219"/>
      <c r="E45" s="220"/>
      <c r="F45" s="221">
        <f t="shared" si="0"/>
        <v>0</v>
      </c>
      <c r="G45" s="218"/>
      <c r="H45" s="219"/>
      <c r="I45" s="220"/>
      <c r="J45" s="219"/>
      <c r="K45" s="223"/>
    </row>
    <row r="46" spans="1:11" ht="15.75">
      <c r="A46" s="224"/>
      <c r="B46" s="218"/>
      <c r="C46" s="219"/>
      <c r="D46" s="219"/>
      <c r="E46" s="220"/>
      <c r="F46" s="221">
        <f t="shared" si="0"/>
        <v>0</v>
      </c>
      <c r="G46" s="218"/>
      <c r="H46" s="219"/>
      <c r="I46" s="220"/>
      <c r="J46" s="219"/>
      <c r="K46" s="223"/>
    </row>
    <row r="47" spans="1:11" ht="15.75">
      <c r="A47" s="225"/>
      <c r="B47" s="226"/>
      <c r="C47" s="227"/>
      <c r="D47" s="227"/>
      <c r="E47" s="228"/>
      <c r="F47" s="221">
        <f t="shared" si="0"/>
        <v>0</v>
      </c>
      <c r="G47" s="226"/>
      <c r="H47" s="227"/>
      <c r="I47" s="228"/>
      <c r="J47" s="227"/>
      <c r="K47" s="223"/>
    </row>
    <row r="48" spans="1:11" ht="15.75">
      <c r="A48" s="225"/>
      <c r="B48" s="226"/>
      <c r="C48" s="227"/>
      <c r="D48" s="227"/>
      <c r="E48" s="228"/>
      <c r="F48" s="221">
        <f t="shared" si="0"/>
        <v>0</v>
      </c>
      <c r="G48" s="226"/>
      <c r="H48" s="227"/>
      <c r="I48" s="228"/>
      <c r="J48" s="227"/>
      <c r="K48" s="223"/>
    </row>
    <row r="49" spans="1:11" ht="15.75">
      <c r="A49" s="225"/>
      <c r="B49" s="226"/>
      <c r="C49" s="227"/>
      <c r="D49" s="227"/>
      <c r="E49" s="228"/>
      <c r="F49" s="221">
        <f t="shared" si="0"/>
        <v>0</v>
      </c>
      <c r="G49" s="226"/>
      <c r="H49" s="227"/>
      <c r="I49" s="228"/>
      <c r="J49" s="227"/>
      <c r="K49" s="223"/>
    </row>
    <row r="50" spans="1:11" ht="15.75">
      <c r="A50" s="226"/>
      <c r="B50" s="229" t="s">
        <v>21</v>
      </c>
      <c r="C50" s="230">
        <f>SUM(C7:C49)</f>
        <v>0</v>
      </c>
      <c r="D50" s="230">
        <f>SUM(D7:D49)</f>
        <v>0</v>
      </c>
      <c r="E50" s="231"/>
      <c r="F50" s="232">
        <f t="shared" si="0"/>
        <v>0</v>
      </c>
      <c r="G50" s="233"/>
      <c r="H50" s="230">
        <f>SUM(H7:H49)</f>
        <v>0</v>
      </c>
      <c r="I50" s="231"/>
      <c r="J50" s="230">
        <f>SUM(J7:J49)</f>
        <v>0</v>
      </c>
      <c r="K50" s="234">
        <f>C50-H50</f>
        <v>0</v>
      </c>
    </row>
    <row r="53" spans="1:11" ht="15.75">
      <c r="B53" s="235" t="s">
        <v>22</v>
      </c>
      <c r="F53" s="32"/>
      <c r="G53" s="33" t="s">
        <v>278</v>
      </c>
      <c r="H53" s="236"/>
    </row>
    <row r="54" spans="1:11" ht="15">
      <c r="B54" s="235"/>
      <c r="F54" s="35" t="s">
        <v>24</v>
      </c>
      <c r="G54" s="36"/>
      <c r="H54" s="36"/>
    </row>
    <row r="55" spans="1:11" ht="15.75">
      <c r="B55" s="235" t="s">
        <v>25</v>
      </c>
      <c r="F55" s="32"/>
      <c r="G55" s="33" t="s">
        <v>279</v>
      </c>
      <c r="H55" s="236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B3" sqref="B3:J3"/>
    </sheetView>
  </sheetViews>
  <sheetFormatPr defaultRowHeight="12.75"/>
  <cols>
    <col min="1" max="1" width="9.140625" style="204"/>
    <col min="2" max="2" width="18.28515625" style="204" customWidth="1"/>
    <col min="3" max="3" width="11.42578125" style="204" customWidth="1"/>
    <col min="4" max="4" width="12.28515625" style="204" customWidth="1"/>
    <col min="5" max="6" width="9.140625" style="204"/>
    <col min="7" max="7" width="11.5703125" style="204" customWidth="1"/>
    <col min="8" max="8" width="12.140625" style="204" customWidth="1"/>
    <col min="9" max="9" width="17.7109375" style="204" customWidth="1"/>
    <col min="10" max="16384" width="9.140625" style="204"/>
  </cols>
  <sheetData>
    <row r="1" spans="1:13" ht="15">
      <c r="K1" s="205"/>
      <c r="L1" s="205"/>
      <c r="M1" s="205" t="s">
        <v>0</v>
      </c>
    </row>
    <row r="2" spans="1:13">
      <c r="A2" s="206"/>
      <c r="B2" s="206"/>
      <c r="C2" s="206"/>
      <c r="D2" s="206"/>
      <c r="E2" s="206"/>
      <c r="F2" s="206"/>
      <c r="G2" s="206"/>
      <c r="H2" s="207"/>
      <c r="I2" s="207"/>
      <c r="K2" s="208"/>
      <c r="L2" s="208"/>
      <c r="M2" s="208" t="s">
        <v>280</v>
      </c>
    </row>
    <row r="3" spans="1:13" ht="18.75">
      <c r="A3" s="206"/>
      <c r="B3" s="209" t="s">
        <v>281</v>
      </c>
      <c r="C3" s="210"/>
      <c r="D3" s="210"/>
      <c r="E3" s="210"/>
      <c r="F3" s="210"/>
      <c r="G3" s="210"/>
      <c r="H3" s="210"/>
      <c r="I3" s="210"/>
      <c r="J3" s="210"/>
      <c r="K3" s="206"/>
    </row>
    <row r="4" spans="1:13">
      <c r="A4" s="211" t="s">
        <v>282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3">
      <c r="A5" s="212" t="s">
        <v>4</v>
      </c>
      <c r="B5" s="212" t="s">
        <v>5</v>
      </c>
      <c r="C5" s="213" t="s">
        <v>6</v>
      </c>
      <c r="D5" s="213"/>
      <c r="E5" s="213"/>
      <c r="F5" s="213" t="s">
        <v>7</v>
      </c>
      <c r="G5" s="213" t="s">
        <v>8</v>
      </c>
      <c r="H5" s="213"/>
      <c r="I5" s="213"/>
      <c r="J5" s="213"/>
      <c r="K5" s="214" t="s">
        <v>9</v>
      </c>
    </row>
    <row r="6" spans="1:13" ht="331.5">
      <c r="A6" s="212"/>
      <c r="B6" s="212"/>
      <c r="C6" s="215" t="s">
        <v>10</v>
      </c>
      <c r="D6" s="215" t="s">
        <v>11</v>
      </c>
      <c r="E6" s="215" t="s">
        <v>12</v>
      </c>
      <c r="F6" s="213"/>
      <c r="G6" s="216" t="s">
        <v>13</v>
      </c>
      <c r="H6" s="215" t="s">
        <v>14</v>
      </c>
      <c r="I6" s="215" t="s">
        <v>15</v>
      </c>
      <c r="J6" s="215" t="s">
        <v>14</v>
      </c>
      <c r="K6" s="214"/>
    </row>
    <row r="7" spans="1:13" ht="31.5">
      <c r="A7" s="217">
        <v>1</v>
      </c>
      <c r="B7" s="218" t="s">
        <v>16</v>
      </c>
      <c r="C7" s="219">
        <v>3.33</v>
      </c>
      <c r="D7" s="219"/>
      <c r="E7" s="220"/>
      <c r="F7" s="221">
        <f>SUM(C7,D7)</f>
        <v>3.33</v>
      </c>
      <c r="G7" s="218">
        <v>2282</v>
      </c>
      <c r="H7" s="219">
        <v>1</v>
      </c>
      <c r="I7" s="222" t="s">
        <v>283</v>
      </c>
      <c r="J7" s="219"/>
      <c r="K7" s="223"/>
    </row>
    <row r="8" spans="1:13" ht="15.75">
      <c r="A8" s="226"/>
      <c r="B8" s="229" t="s">
        <v>21</v>
      </c>
      <c r="C8" s="230">
        <f>SUM(C7:C7)</f>
        <v>3.33</v>
      </c>
      <c r="D8" s="230">
        <f>SUM(D7:D7)</f>
        <v>0</v>
      </c>
      <c r="E8" s="231"/>
      <c r="F8" s="232">
        <f>SUM(C8,D8)</f>
        <v>3.33</v>
      </c>
      <c r="G8" s="233"/>
      <c r="H8" s="230">
        <f>SUM(H7:H7)</f>
        <v>1</v>
      </c>
      <c r="I8" s="231"/>
      <c r="J8" s="230">
        <f>SUM(J7:J7)</f>
        <v>0</v>
      </c>
      <c r="K8" s="234">
        <f>C8-H8</f>
        <v>2.33</v>
      </c>
    </row>
    <row r="11" spans="1:13" ht="15.75">
      <c r="B11" s="235" t="s">
        <v>22</v>
      </c>
      <c r="F11" s="32"/>
      <c r="G11" s="33" t="s">
        <v>284</v>
      </c>
      <c r="H11" s="236"/>
    </row>
    <row r="12" spans="1:13" ht="15">
      <c r="B12" s="235"/>
      <c r="F12" s="35" t="s">
        <v>24</v>
      </c>
      <c r="G12" s="36"/>
      <c r="H12" s="36"/>
    </row>
    <row r="13" spans="1:13" ht="15.75">
      <c r="B13" s="235" t="s">
        <v>25</v>
      </c>
      <c r="F13" s="32"/>
      <c r="G13" s="33" t="s">
        <v>285</v>
      </c>
      <c r="H13" s="236"/>
    </row>
    <row r="14" spans="1:13">
      <c r="F14" s="35" t="s">
        <v>24</v>
      </c>
      <c r="G14" s="36"/>
      <c r="H14" s="36"/>
    </row>
    <row r="15" spans="1:13">
      <c r="B15" s="204" t="s">
        <v>286</v>
      </c>
    </row>
  </sheetData>
  <mergeCells count="10">
    <mergeCell ref="G11:H11"/>
    <mergeCell ref="G13:H13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A4" sqref="A4:K4"/>
    </sheetView>
  </sheetViews>
  <sheetFormatPr defaultRowHeight="12.75"/>
  <cols>
    <col min="1" max="1" width="9.140625" style="204"/>
    <col min="2" max="2" width="23.85546875" style="204" customWidth="1"/>
    <col min="3" max="3" width="11.42578125" style="204" customWidth="1"/>
    <col min="4" max="4" width="15.140625" style="204" customWidth="1"/>
    <col min="5" max="5" width="19.140625" style="204" customWidth="1"/>
    <col min="6" max="6" width="9.140625" style="204"/>
    <col min="7" max="7" width="21.7109375" style="204" customWidth="1"/>
    <col min="8" max="8" width="14.140625" style="204" customWidth="1"/>
    <col min="9" max="9" width="23.5703125" style="204" customWidth="1"/>
    <col min="10" max="10" width="9.42578125" style="204" customWidth="1"/>
    <col min="11" max="11" width="17.28515625" style="204" customWidth="1"/>
    <col min="12" max="16384" width="9.140625" style="204"/>
  </cols>
  <sheetData>
    <row r="1" spans="1:11" ht="15">
      <c r="K1" s="205"/>
    </row>
    <row r="2" spans="1:11">
      <c r="A2" s="206"/>
      <c r="B2" s="206"/>
      <c r="C2" s="206"/>
      <c r="D2" s="206"/>
      <c r="E2" s="206"/>
      <c r="F2" s="206"/>
      <c r="G2" s="206"/>
      <c r="H2" s="207"/>
      <c r="I2" s="207"/>
      <c r="K2" s="208"/>
    </row>
    <row r="3" spans="1:11" ht="18.75">
      <c r="A3" s="206"/>
      <c r="B3" s="209" t="s">
        <v>287</v>
      </c>
      <c r="C3" s="210"/>
      <c r="D3" s="210"/>
      <c r="E3" s="210"/>
      <c r="F3" s="210"/>
      <c r="G3" s="210"/>
      <c r="H3" s="210"/>
      <c r="I3" s="210"/>
      <c r="J3" s="210"/>
      <c r="K3" s="206"/>
    </row>
    <row r="4" spans="1:11">
      <c r="A4" s="211" t="s">
        <v>288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1">
      <c r="A5" s="212" t="s">
        <v>4</v>
      </c>
      <c r="B5" s="212" t="s">
        <v>5</v>
      </c>
      <c r="C5" s="213" t="s">
        <v>6</v>
      </c>
      <c r="D5" s="213"/>
      <c r="E5" s="213"/>
      <c r="F5" s="213" t="s">
        <v>7</v>
      </c>
      <c r="G5" s="213" t="s">
        <v>8</v>
      </c>
      <c r="H5" s="213"/>
      <c r="I5" s="213"/>
      <c r="J5" s="213"/>
      <c r="K5" s="214" t="s">
        <v>9</v>
      </c>
    </row>
    <row r="6" spans="1:11" ht="175.5" customHeight="1">
      <c r="A6" s="212"/>
      <c r="B6" s="212"/>
      <c r="C6" s="215" t="s">
        <v>10</v>
      </c>
      <c r="D6" s="215" t="s">
        <v>11</v>
      </c>
      <c r="E6" s="215" t="s">
        <v>12</v>
      </c>
      <c r="F6" s="213"/>
      <c r="G6" s="216" t="s">
        <v>13</v>
      </c>
      <c r="H6" s="215" t="s">
        <v>14</v>
      </c>
      <c r="I6" s="215" t="s">
        <v>15</v>
      </c>
      <c r="J6" s="215" t="s">
        <v>14</v>
      </c>
      <c r="K6" s="214"/>
    </row>
    <row r="7" spans="1:11" ht="36" customHeight="1">
      <c r="A7" s="217">
        <v>1</v>
      </c>
      <c r="B7" s="220" t="s">
        <v>289</v>
      </c>
      <c r="C7" s="219">
        <v>37.299999999999997</v>
      </c>
      <c r="D7" s="219"/>
      <c r="E7" s="220"/>
      <c r="F7" s="221">
        <f>SUM(C7,D7)</f>
        <v>37.299999999999997</v>
      </c>
      <c r="G7" s="218"/>
      <c r="H7" s="219"/>
      <c r="I7" s="222"/>
      <c r="J7" s="219"/>
      <c r="K7" s="223">
        <v>37.299999999999997</v>
      </c>
    </row>
    <row r="8" spans="1:11" ht="15.75">
      <c r="A8" s="217"/>
      <c r="B8" s="220"/>
      <c r="C8" s="219"/>
      <c r="D8" s="219"/>
      <c r="E8" s="220"/>
      <c r="F8" s="221">
        <f t="shared" ref="F8:F50" si="0">SUM(C8,D8)</f>
        <v>0</v>
      </c>
      <c r="G8" s="218"/>
      <c r="H8" s="219"/>
      <c r="I8" s="220"/>
      <c r="J8" s="219"/>
      <c r="K8" s="223"/>
    </row>
    <row r="9" spans="1:11" ht="15.75">
      <c r="A9" s="217"/>
      <c r="B9" s="218"/>
      <c r="C9" s="219"/>
      <c r="D9" s="219"/>
      <c r="E9" s="220"/>
      <c r="F9" s="221">
        <f t="shared" si="0"/>
        <v>0</v>
      </c>
      <c r="G9" s="218"/>
      <c r="H9" s="219"/>
      <c r="I9" s="222"/>
      <c r="J9" s="219"/>
      <c r="K9" s="223"/>
    </row>
    <row r="10" spans="1:11" ht="15.75">
      <c r="A10" s="217"/>
      <c r="B10" s="218"/>
      <c r="C10" s="219"/>
      <c r="D10" s="219"/>
      <c r="E10" s="220"/>
      <c r="F10" s="221">
        <f t="shared" si="0"/>
        <v>0</v>
      </c>
      <c r="G10" s="218"/>
      <c r="H10" s="219"/>
      <c r="I10" s="222"/>
      <c r="J10" s="219"/>
      <c r="K10" s="223"/>
    </row>
    <row r="11" spans="1:11" ht="15.75">
      <c r="A11" s="217"/>
      <c r="B11" s="218"/>
      <c r="C11" s="219"/>
      <c r="D11" s="219"/>
      <c r="E11" s="220"/>
      <c r="F11" s="221">
        <f t="shared" si="0"/>
        <v>0</v>
      </c>
      <c r="G11" s="218"/>
      <c r="H11" s="219"/>
      <c r="I11" s="222"/>
      <c r="J11" s="219"/>
      <c r="K11" s="223"/>
    </row>
    <row r="12" spans="1:11" ht="15.75">
      <c r="A12" s="217"/>
      <c r="B12" s="218"/>
      <c r="C12" s="219"/>
      <c r="D12" s="219"/>
      <c r="E12" s="220"/>
      <c r="F12" s="221">
        <f t="shared" si="0"/>
        <v>0</v>
      </c>
      <c r="G12" s="224"/>
      <c r="H12" s="219"/>
      <c r="I12" s="220"/>
      <c r="J12" s="219"/>
      <c r="K12" s="223"/>
    </row>
    <row r="13" spans="1:11" ht="15.75">
      <c r="A13" s="217"/>
      <c r="B13" s="218"/>
      <c r="C13" s="219"/>
      <c r="D13" s="219"/>
      <c r="E13" s="220"/>
      <c r="F13" s="221">
        <f t="shared" si="0"/>
        <v>0</v>
      </c>
      <c r="G13" s="224"/>
      <c r="H13" s="219"/>
      <c r="I13" s="220"/>
      <c r="J13" s="219"/>
      <c r="K13" s="223"/>
    </row>
    <row r="14" spans="1:11" ht="15.75">
      <c r="A14" s="217"/>
      <c r="B14" s="218"/>
      <c r="C14" s="219"/>
      <c r="D14" s="219"/>
      <c r="E14" s="220"/>
      <c r="F14" s="221">
        <f t="shared" si="0"/>
        <v>0</v>
      </c>
      <c r="G14" s="218"/>
      <c r="H14" s="219"/>
      <c r="I14" s="220"/>
      <c r="J14" s="219"/>
      <c r="K14" s="223"/>
    </row>
    <row r="15" spans="1:11" ht="15.75">
      <c r="A15" s="224"/>
      <c r="B15" s="218"/>
      <c r="C15" s="219"/>
      <c r="D15" s="219"/>
      <c r="E15" s="220"/>
      <c r="F15" s="221">
        <f t="shared" si="0"/>
        <v>0</v>
      </c>
      <c r="G15" s="218"/>
      <c r="H15" s="219"/>
      <c r="I15" s="220"/>
      <c r="J15" s="219"/>
      <c r="K15" s="223"/>
    </row>
    <row r="16" spans="1:11" ht="15.75">
      <c r="A16" s="224"/>
      <c r="B16" s="218"/>
      <c r="C16" s="219"/>
      <c r="D16" s="219"/>
      <c r="E16" s="220"/>
      <c r="F16" s="221">
        <f t="shared" si="0"/>
        <v>0</v>
      </c>
      <c r="G16" s="218"/>
      <c r="H16" s="219"/>
      <c r="I16" s="220"/>
      <c r="J16" s="219"/>
      <c r="K16" s="223"/>
    </row>
    <row r="17" spans="1:11" ht="15.75">
      <c r="A17" s="217"/>
      <c r="B17" s="218"/>
      <c r="C17" s="219"/>
      <c r="D17" s="219"/>
      <c r="E17" s="220"/>
      <c r="F17" s="221">
        <f t="shared" si="0"/>
        <v>0</v>
      </c>
      <c r="G17" s="218"/>
      <c r="H17" s="219"/>
      <c r="I17" s="220"/>
      <c r="J17" s="219"/>
      <c r="K17" s="223"/>
    </row>
    <row r="18" spans="1:11" ht="15.75">
      <c r="A18" s="217"/>
      <c r="B18" s="218"/>
      <c r="C18" s="219"/>
      <c r="D18" s="219"/>
      <c r="E18" s="220"/>
      <c r="F18" s="221">
        <f t="shared" si="0"/>
        <v>0</v>
      </c>
      <c r="G18" s="218"/>
      <c r="H18" s="219"/>
      <c r="I18" s="220"/>
      <c r="J18" s="219"/>
      <c r="K18" s="223"/>
    </row>
    <row r="19" spans="1:11" ht="15.75">
      <c r="A19" s="217"/>
      <c r="B19" s="218"/>
      <c r="C19" s="219"/>
      <c r="D19" s="219"/>
      <c r="E19" s="220"/>
      <c r="F19" s="221">
        <f t="shared" si="0"/>
        <v>0</v>
      </c>
      <c r="G19" s="218"/>
      <c r="H19" s="219"/>
      <c r="I19" s="220"/>
      <c r="J19" s="219"/>
      <c r="K19" s="223"/>
    </row>
    <row r="20" spans="1:11" ht="15.75">
      <c r="A20" s="217"/>
      <c r="B20" s="218"/>
      <c r="C20" s="219"/>
      <c r="D20" s="219"/>
      <c r="E20" s="220"/>
      <c r="F20" s="221">
        <f t="shared" si="0"/>
        <v>0</v>
      </c>
      <c r="G20" s="218"/>
      <c r="H20" s="219"/>
      <c r="I20" s="220"/>
      <c r="J20" s="219"/>
      <c r="K20" s="223"/>
    </row>
    <row r="21" spans="1:11" ht="15.75">
      <c r="A21" s="217"/>
      <c r="B21" s="218"/>
      <c r="C21" s="219"/>
      <c r="D21" s="219"/>
      <c r="E21" s="220"/>
      <c r="F21" s="221">
        <f t="shared" si="0"/>
        <v>0</v>
      </c>
      <c r="G21" s="218"/>
      <c r="H21" s="219"/>
      <c r="I21" s="220"/>
      <c r="J21" s="219"/>
      <c r="K21" s="223"/>
    </row>
    <row r="22" spans="1:11" ht="15.75">
      <c r="A22" s="217"/>
      <c r="B22" s="218"/>
      <c r="C22" s="219"/>
      <c r="D22" s="219"/>
      <c r="E22" s="220"/>
      <c r="F22" s="221">
        <f t="shared" si="0"/>
        <v>0</v>
      </c>
      <c r="G22" s="218"/>
      <c r="H22" s="219"/>
      <c r="I22" s="220"/>
      <c r="J22" s="219"/>
      <c r="K22" s="223"/>
    </row>
    <row r="23" spans="1:11" ht="15.75">
      <c r="A23" s="217"/>
      <c r="B23" s="218"/>
      <c r="C23" s="219"/>
      <c r="D23" s="219"/>
      <c r="E23" s="220"/>
      <c r="F23" s="221">
        <f t="shared" si="0"/>
        <v>0</v>
      </c>
      <c r="G23" s="218"/>
      <c r="H23" s="219"/>
      <c r="I23" s="220"/>
      <c r="J23" s="219"/>
      <c r="K23" s="223"/>
    </row>
    <row r="24" spans="1:11" ht="15.75">
      <c r="A24" s="217"/>
      <c r="B24" s="218"/>
      <c r="C24" s="219"/>
      <c r="D24" s="219"/>
      <c r="E24" s="220"/>
      <c r="F24" s="221">
        <f t="shared" si="0"/>
        <v>0</v>
      </c>
      <c r="G24" s="218"/>
      <c r="H24" s="219"/>
      <c r="I24" s="220"/>
      <c r="J24" s="219"/>
      <c r="K24" s="223"/>
    </row>
    <row r="25" spans="1:11" ht="15.75">
      <c r="A25" s="224"/>
      <c r="B25" s="218"/>
      <c r="C25" s="219"/>
      <c r="D25" s="219"/>
      <c r="E25" s="220"/>
      <c r="F25" s="221">
        <f t="shared" si="0"/>
        <v>0</v>
      </c>
      <c r="G25" s="218"/>
      <c r="H25" s="219"/>
      <c r="I25" s="220"/>
      <c r="J25" s="219"/>
      <c r="K25" s="223"/>
    </row>
    <row r="26" spans="1:11" ht="15.75">
      <c r="A26" s="224"/>
      <c r="B26" s="218"/>
      <c r="C26" s="219"/>
      <c r="D26" s="219"/>
      <c r="E26" s="220"/>
      <c r="F26" s="221">
        <f t="shared" si="0"/>
        <v>0</v>
      </c>
      <c r="G26" s="218"/>
      <c r="H26" s="219"/>
      <c r="I26" s="220"/>
      <c r="J26" s="219"/>
      <c r="K26" s="223"/>
    </row>
    <row r="27" spans="1:11" ht="15.75">
      <c r="A27" s="217"/>
      <c r="B27" s="218"/>
      <c r="C27" s="219"/>
      <c r="D27" s="219"/>
      <c r="E27" s="220"/>
      <c r="F27" s="221">
        <f t="shared" si="0"/>
        <v>0</v>
      </c>
      <c r="G27" s="218"/>
      <c r="H27" s="219"/>
      <c r="I27" s="220"/>
      <c r="J27" s="219"/>
      <c r="K27" s="223"/>
    </row>
    <row r="28" spans="1:11" ht="15.75">
      <c r="A28" s="217"/>
      <c r="B28" s="218"/>
      <c r="C28" s="219"/>
      <c r="D28" s="219"/>
      <c r="E28" s="220"/>
      <c r="F28" s="221">
        <f t="shared" si="0"/>
        <v>0</v>
      </c>
      <c r="G28" s="218"/>
      <c r="H28" s="219"/>
      <c r="I28" s="220"/>
      <c r="J28" s="219"/>
      <c r="K28" s="223"/>
    </row>
    <row r="29" spans="1:11" ht="15.75">
      <c r="A29" s="217"/>
      <c r="B29" s="218"/>
      <c r="C29" s="219"/>
      <c r="D29" s="219"/>
      <c r="E29" s="220"/>
      <c r="F29" s="221">
        <f t="shared" si="0"/>
        <v>0</v>
      </c>
      <c r="G29" s="218"/>
      <c r="H29" s="219"/>
      <c r="I29" s="220"/>
      <c r="J29" s="219"/>
      <c r="K29" s="223"/>
    </row>
    <row r="30" spans="1:11" ht="15.75">
      <c r="A30" s="217"/>
      <c r="B30" s="218"/>
      <c r="C30" s="219"/>
      <c r="D30" s="219"/>
      <c r="E30" s="220"/>
      <c r="F30" s="221">
        <f t="shared" si="0"/>
        <v>0</v>
      </c>
      <c r="G30" s="218"/>
      <c r="H30" s="219"/>
      <c r="I30" s="220"/>
      <c r="J30" s="219"/>
      <c r="K30" s="223"/>
    </row>
    <row r="31" spans="1:11" ht="15.75">
      <c r="A31" s="217"/>
      <c r="B31" s="218"/>
      <c r="C31" s="219"/>
      <c r="D31" s="219"/>
      <c r="E31" s="220"/>
      <c r="F31" s="221">
        <f t="shared" si="0"/>
        <v>0</v>
      </c>
      <c r="G31" s="218"/>
      <c r="H31" s="219"/>
      <c r="I31" s="220"/>
      <c r="J31" s="219"/>
      <c r="K31" s="223"/>
    </row>
    <row r="32" spans="1:11" ht="15.75">
      <c r="A32" s="217"/>
      <c r="B32" s="218"/>
      <c r="C32" s="219"/>
      <c r="D32" s="219"/>
      <c r="E32" s="220"/>
      <c r="F32" s="221">
        <f t="shared" si="0"/>
        <v>0</v>
      </c>
      <c r="G32" s="218"/>
      <c r="H32" s="219"/>
      <c r="I32" s="220"/>
      <c r="J32" s="219"/>
      <c r="K32" s="223"/>
    </row>
    <row r="33" spans="1:11" ht="15.75">
      <c r="A33" s="217"/>
      <c r="B33" s="218"/>
      <c r="C33" s="219"/>
      <c r="D33" s="219"/>
      <c r="E33" s="220"/>
      <c r="F33" s="221">
        <f t="shared" si="0"/>
        <v>0</v>
      </c>
      <c r="G33" s="218"/>
      <c r="H33" s="219"/>
      <c r="I33" s="220"/>
      <c r="J33" s="219"/>
      <c r="K33" s="223"/>
    </row>
    <row r="34" spans="1:11" ht="15.75">
      <c r="A34" s="217"/>
      <c r="B34" s="218"/>
      <c r="C34" s="219"/>
      <c r="D34" s="219"/>
      <c r="E34" s="220"/>
      <c r="F34" s="221">
        <f t="shared" si="0"/>
        <v>0</v>
      </c>
      <c r="G34" s="218"/>
      <c r="H34" s="219"/>
      <c r="I34" s="220"/>
      <c r="J34" s="219"/>
      <c r="K34" s="223"/>
    </row>
    <row r="35" spans="1:11" ht="15.75">
      <c r="A35" s="224"/>
      <c r="B35" s="218"/>
      <c r="C35" s="219"/>
      <c r="D35" s="219"/>
      <c r="E35" s="220"/>
      <c r="F35" s="221">
        <f t="shared" si="0"/>
        <v>0</v>
      </c>
      <c r="G35" s="218"/>
      <c r="H35" s="219"/>
      <c r="I35" s="220"/>
      <c r="J35" s="219"/>
      <c r="K35" s="223"/>
    </row>
    <row r="36" spans="1:11" ht="15.75">
      <c r="A36" s="224"/>
      <c r="B36" s="218"/>
      <c r="C36" s="219"/>
      <c r="D36" s="219"/>
      <c r="E36" s="220"/>
      <c r="F36" s="221">
        <f t="shared" si="0"/>
        <v>0</v>
      </c>
      <c r="G36" s="218"/>
      <c r="H36" s="219"/>
      <c r="I36" s="220"/>
      <c r="J36" s="219"/>
      <c r="K36" s="223"/>
    </row>
    <row r="37" spans="1:11" ht="15.75">
      <c r="A37" s="217"/>
      <c r="B37" s="218"/>
      <c r="C37" s="219"/>
      <c r="D37" s="219"/>
      <c r="E37" s="220"/>
      <c r="F37" s="221">
        <f t="shared" si="0"/>
        <v>0</v>
      </c>
      <c r="G37" s="218"/>
      <c r="H37" s="219"/>
      <c r="I37" s="220"/>
      <c r="J37" s="219"/>
      <c r="K37" s="223"/>
    </row>
    <row r="38" spans="1:11" ht="15.75">
      <c r="A38" s="217"/>
      <c r="B38" s="218"/>
      <c r="C38" s="219"/>
      <c r="D38" s="219"/>
      <c r="E38" s="220"/>
      <c r="F38" s="221">
        <f t="shared" si="0"/>
        <v>0</v>
      </c>
      <c r="G38" s="218"/>
      <c r="H38" s="219"/>
      <c r="I38" s="220"/>
      <c r="J38" s="219"/>
      <c r="K38" s="223"/>
    </row>
    <row r="39" spans="1:11" ht="15.75">
      <c r="A39" s="217"/>
      <c r="B39" s="218"/>
      <c r="C39" s="219"/>
      <c r="D39" s="219"/>
      <c r="E39" s="220"/>
      <c r="F39" s="221">
        <f t="shared" si="0"/>
        <v>0</v>
      </c>
      <c r="G39" s="218"/>
      <c r="H39" s="219"/>
      <c r="I39" s="220"/>
      <c r="J39" s="219"/>
      <c r="K39" s="223"/>
    </row>
    <row r="40" spans="1:11" ht="15.75">
      <c r="A40" s="217"/>
      <c r="B40" s="218"/>
      <c r="C40" s="219"/>
      <c r="D40" s="219"/>
      <c r="E40" s="220"/>
      <c r="F40" s="221">
        <f t="shared" si="0"/>
        <v>0</v>
      </c>
      <c r="G40" s="218"/>
      <c r="H40" s="219"/>
      <c r="I40" s="220"/>
      <c r="J40" s="219"/>
      <c r="K40" s="223"/>
    </row>
    <row r="41" spans="1:11" ht="15.75">
      <c r="A41" s="217"/>
      <c r="B41" s="218"/>
      <c r="C41" s="219"/>
      <c r="D41" s="219"/>
      <c r="E41" s="220"/>
      <c r="F41" s="221">
        <f t="shared" si="0"/>
        <v>0</v>
      </c>
      <c r="G41" s="218"/>
      <c r="H41" s="219"/>
      <c r="I41" s="220"/>
      <c r="J41" s="219"/>
      <c r="K41" s="223"/>
    </row>
    <row r="42" spans="1:11" ht="15.75">
      <c r="A42" s="217"/>
      <c r="B42" s="218"/>
      <c r="C42" s="219"/>
      <c r="D42" s="219"/>
      <c r="E42" s="220"/>
      <c r="F42" s="221">
        <f t="shared" si="0"/>
        <v>0</v>
      </c>
      <c r="G42" s="218"/>
      <c r="H42" s="219"/>
      <c r="I42" s="220"/>
      <c r="J42" s="219"/>
      <c r="K42" s="223"/>
    </row>
    <row r="43" spans="1:11" ht="15.75">
      <c r="A43" s="217"/>
      <c r="B43" s="218"/>
      <c r="C43" s="219"/>
      <c r="D43" s="219"/>
      <c r="E43" s="220"/>
      <c r="F43" s="221">
        <f t="shared" si="0"/>
        <v>0</v>
      </c>
      <c r="G43" s="218"/>
      <c r="H43" s="219"/>
      <c r="I43" s="220"/>
      <c r="J43" s="219"/>
      <c r="K43" s="223"/>
    </row>
    <row r="44" spans="1:11" ht="15.75">
      <c r="A44" s="217"/>
      <c r="B44" s="218"/>
      <c r="C44" s="219"/>
      <c r="D44" s="219"/>
      <c r="E44" s="220"/>
      <c r="F44" s="221">
        <f t="shared" si="0"/>
        <v>0</v>
      </c>
      <c r="G44" s="218"/>
      <c r="H44" s="219"/>
      <c r="I44" s="220"/>
      <c r="J44" s="219"/>
      <c r="K44" s="223"/>
    </row>
    <row r="45" spans="1:11" ht="15.75">
      <c r="A45" s="224"/>
      <c r="B45" s="218"/>
      <c r="C45" s="219"/>
      <c r="D45" s="219"/>
      <c r="E45" s="220"/>
      <c r="F45" s="221">
        <f t="shared" si="0"/>
        <v>0</v>
      </c>
      <c r="G45" s="218"/>
      <c r="H45" s="219"/>
      <c r="I45" s="220"/>
      <c r="J45" s="219"/>
      <c r="K45" s="223"/>
    </row>
    <row r="46" spans="1:11" ht="15.75">
      <c r="A46" s="224"/>
      <c r="B46" s="218"/>
      <c r="C46" s="219"/>
      <c r="D46" s="219"/>
      <c r="E46" s="220"/>
      <c r="F46" s="221">
        <f t="shared" si="0"/>
        <v>0</v>
      </c>
      <c r="G46" s="218"/>
      <c r="H46" s="219"/>
      <c r="I46" s="220"/>
      <c r="J46" s="219"/>
      <c r="K46" s="223"/>
    </row>
    <row r="47" spans="1:11" ht="15.75">
      <c r="A47" s="225"/>
      <c r="B47" s="226"/>
      <c r="C47" s="227"/>
      <c r="D47" s="227"/>
      <c r="E47" s="228"/>
      <c r="F47" s="221">
        <f t="shared" si="0"/>
        <v>0</v>
      </c>
      <c r="G47" s="226"/>
      <c r="H47" s="227"/>
      <c r="I47" s="228"/>
      <c r="J47" s="227"/>
      <c r="K47" s="223"/>
    </row>
    <row r="48" spans="1:11" ht="15.75">
      <c r="A48" s="225"/>
      <c r="B48" s="226"/>
      <c r="C48" s="227"/>
      <c r="D48" s="227"/>
      <c r="E48" s="228"/>
      <c r="F48" s="221">
        <f t="shared" si="0"/>
        <v>0</v>
      </c>
      <c r="G48" s="226"/>
      <c r="H48" s="227"/>
      <c r="I48" s="228"/>
      <c r="J48" s="227"/>
      <c r="K48" s="223"/>
    </row>
    <row r="49" spans="1:11" ht="15.75">
      <c r="A49" s="225"/>
      <c r="B49" s="226"/>
      <c r="C49" s="227"/>
      <c r="D49" s="227"/>
      <c r="E49" s="228"/>
      <c r="F49" s="221">
        <f t="shared" si="0"/>
        <v>0</v>
      </c>
      <c r="G49" s="226"/>
      <c r="H49" s="227"/>
      <c r="I49" s="228"/>
      <c r="J49" s="227"/>
      <c r="K49" s="223"/>
    </row>
    <row r="50" spans="1:11" ht="15.75">
      <c r="A50" s="226"/>
      <c r="B50" s="229" t="s">
        <v>21</v>
      </c>
      <c r="C50" s="230">
        <f>SUM(C7:C49)</f>
        <v>37.299999999999997</v>
      </c>
      <c r="D50" s="230">
        <f>SUM(D7:D49)</f>
        <v>0</v>
      </c>
      <c r="E50" s="231"/>
      <c r="F50" s="232">
        <f t="shared" si="0"/>
        <v>37.299999999999997</v>
      </c>
      <c r="G50" s="233"/>
      <c r="H50" s="230">
        <f>SUM(H7:H49)</f>
        <v>0</v>
      </c>
      <c r="I50" s="231"/>
      <c r="J50" s="230">
        <f>SUM(J7:J49)</f>
        <v>0</v>
      </c>
      <c r="K50" s="234">
        <f>C50-H50</f>
        <v>37.299999999999997</v>
      </c>
    </row>
    <row r="53" spans="1:11" ht="15.75">
      <c r="B53" s="235" t="s">
        <v>290</v>
      </c>
      <c r="F53" s="32"/>
      <c r="G53" s="33" t="s">
        <v>291</v>
      </c>
      <c r="H53" s="236"/>
    </row>
    <row r="54" spans="1:11" ht="15">
      <c r="B54" s="235"/>
      <c r="F54" s="35" t="s">
        <v>24</v>
      </c>
      <c r="G54" s="36"/>
      <c r="H54" s="36"/>
    </row>
    <row r="55" spans="1:11" ht="15.75">
      <c r="B55" s="235" t="s">
        <v>25</v>
      </c>
      <c r="F55" s="32"/>
      <c r="G55" s="33" t="s">
        <v>292</v>
      </c>
      <c r="H55" s="236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zoomScale="75" workbookViewId="0">
      <selection activeCell="B60" sqref="B6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30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47.25">
      <c r="A7" s="13">
        <v>1</v>
      </c>
      <c r="B7" s="14" t="s">
        <v>16</v>
      </c>
      <c r="C7" s="15">
        <v>7.85</v>
      </c>
      <c r="D7" s="15"/>
      <c r="E7" s="16"/>
      <c r="F7" s="17">
        <f>SUM(C7,D7)</f>
        <v>7.85</v>
      </c>
      <c r="G7" s="14">
        <v>2240</v>
      </c>
      <c r="H7" s="15">
        <v>4.04</v>
      </c>
      <c r="I7" s="18" t="s">
        <v>31</v>
      </c>
      <c r="J7" s="15"/>
      <c r="K7" s="19"/>
    </row>
    <row r="8" spans="1:13" ht="47.25">
      <c r="A8" s="13"/>
      <c r="B8" s="14"/>
      <c r="C8" s="15"/>
      <c r="D8" s="15"/>
      <c r="E8" s="16"/>
      <c r="F8" s="17">
        <f t="shared" ref="F8:F50" si="0">SUM(C8,D8)</f>
        <v>0</v>
      </c>
      <c r="G8" s="14">
        <v>2210</v>
      </c>
      <c r="H8" s="15">
        <v>2.1720000000000002</v>
      </c>
      <c r="I8" s="18" t="s">
        <v>32</v>
      </c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7.85</v>
      </c>
      <c r="D50" s="26">
        <f>SUM(D7:D49)</f>
        <v>0</v>
      </c>
      <c r="E50" s="27"/>
      <c r="F50" s="28">
        <f t="shared" si="0"/>
        <v>7.85</v>
      </c>
      <c r="G50" s="29"/>
      <c r="H50" s="26">
        <f>SUM(H7:H49)</f>
        <v>6.2119999999999997</v>
      </c>
      <c r="I50" s="27"/>
      <c r="J50" s="26">
        <f>SUM(J7:J49)</f>
        <v>0</v>
      </c>
      <c r="K50" s="30">
        <f>C50-H50</f>
        <v>1.6379999999999999</v>
      </c>
    </row>
    <row r="53" spans="1:11" ht="15.75">
      <c r="B53" s="31" t="s">
        <v>22</v>
      </c>
      <c r="F53" s="32"/>
      <c r="G53" s="33" t="s">
        <v>33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34</v>
      </c>
      <c r="H55" s="34"/>
    </row>
    <row r="56" spans="1:11">
      <c r="F56" s="35" t="s">
        <v>24</v>
      </c>
      <c r="G56" s="36"/>
      <c r="H56" s="36"/>
    </row>
    <row r="57" spans="1:11" ht="15.75">
      <c r="B57" s="31" t="s">
        <v>35</v>
      </c>
      <c r="F57" s="32"/>
      <c r="G57" s="33" t="s">
        <v>36</v>
      </c>
      <c r="H57" s="34"/>
    </row>
    <row r="58" spans="1:11">
      <c r="F58" s="35" t="s">
        <v>24</v>
      </c>
      <c r="G58" s="36"/>
      <c r="H58" s="36"/>
    </row>
  </sheetData>
  <mergeCells count="11">
    <mergeCell ref="G53:H53"/>
    <mergeCell ref="G55:H55"/>
    <mergeCell ref="G57:H57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37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38</v>
      </c>
      <c r="C7" s="15">
        <v>2</v>
      </c>
      <c r="D7" s="15"/>
      <c r="E7" s="16"/>
      <c r="F7" s="17">
        <f>SUM(C7,D7)</f>
        <v>2</v>
      </c>
      <c r="G7" s="14"/>
      <c r="H7" s="15"/>
      <c r="I7" s="18"/>
      <c r="J7" s="15"/>
      <c r="K7" s="19">
        <v>2</v>
      </c>
    </row>
    <row r="8" spans="1:13" ht="15.75">
      <c r="A8" s="13">
        <v>2</v>
      </c>
      <c r="B8" s="14" t="s">
        <v>39</v>
      </c>
      <c r="C8" s="15">
        <v>30.4</v>
      </c>
      <c r="D8" s="15"/>
      <c r="E8" s="16"/>
      <c r="F8" s="17">
        <f t="shared" ref="F8:F50" si="0">SUM(C8,D8)</f>
        <v>30.4</v>
      </c>
      <c r="G8" s="14"/>
      <c r="H8" s="15"/>
      <c r="I8" s="18"/>
      <c r="J8" s="15"/>
      <c r="K8" s="19">
        <v>30.4</v>
      </c>
    </row>
    <row r="9" spans="1:13" ht="15.75">
      <c r="A9" s="13">
        <v>3</v>
      </c>
      <c r="B9" s="14" t="s">
        <v>40</v>
      </c>
      <c r="C9" s="15"/>
      <c r="D9" s="15">
        <v>7.7</v>
      </c>
      <c r="E9" s="16" t="s">
        <v>41</v>
      </c>
      <c r="F9" s="17">
        <f t="shared" si="0"/>
        <v>7.7</v>
      </c>
      <c r="G9" s="14"/>
      <c r="H9" s="15"/>
      <c r="I9" s="16" t="s">
        <v>41</v>
      </c>
      <c r="J9" s="15">
        <v>7.07</v>
      </c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32.4</v>
      </c>
      <c r="D50" s="26">
        <f>SUM(D7:D49)</f>
        <v>7.7</v>
      </c>
      <c r="E50" s="27"/>
      <c r="F50" s="28">
        <f t="shared" si="0"/>
        <v>40.1</v>
      </c>
      <c r="G50" s="29"/>
      <c r="H50" s="26">
        <f>SUM(H7:H49)</f>
        <v>0</v>
      </c>
      <c r="I50" s="27"/>
      <c r="J50" s="26">
        <f>SUM(J7:J49)</f>
        <v>7.07</v>
      </c>
      <c r="K50" s="30">
        <f>C50-H50</f>
        <v>32.4</v>
      </c>
    </row>
    <row r="53" spans="1:11" ht="15.75">
      <c r="B53" s="31" t="s">
        <v>22</v>
      </c>
      <c r="F53" s="32"/>
      <c r="G53" s="33" t="s">
        <v>42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43</v>
      </c>
      <c r="H55" s="34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C8" sqref="C8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44</v>
      </c>
    </row>
    <row r="3" spans="1:13" ht="61.5" customHeight="1">
      <c r="A3" s="2"/>
      <c r="B3" s="5" t="s">
        <v>45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39</v>
      </c>
      <c r="C7" s="15">
        <v>177.482</v>
      </c>
      <c r="D7" s="15"/>
      <c r="E7" s="16"/>
      <c r="F7" s="17">
        <f>SUM(C7,D7)</f>
        <v>177.482</v>
      </c>
      <c r="G7" s="14"/>
      <c r="H7" s="15"/>
      <c r="I7" s="18"/>
      <c r="J7" s="15"/>
      <c r="K7" s="19"/>
    </row>
    <row r="8" spans="1:13" ht="15.7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8"/>
      <c r="J8" s="15"/>
      <c r="K8" s="19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8"/>
      <c r="J9" s="15"/>
      <c r="K9" s="19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8"/>
      <c r="J10" s="15"/>
      <c r="K10" s="19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8"/>
      <c r="J11" s="15"/>
      <c r="K11" s="19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9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177.482</v>
      </c>
      <c r="D50" s="26">
        <f>SUM(D7:D49)</f>
        <v>0</v>
      </c>
      <c r="E50" s="27"/>
      <c r="F50" s="28">
        <f t="shared" si="0"/>
        <v>177.482</v>
      </c>
      <c r="G50" s="29"/>
      <c r="H50" s="26">
        <f>SUM(H7:H49)</f>
        <v>0</v>
      </c>
      <c r="I50" s="27"/>
      <c r="J50" s="26">
        <f>SUM(J7:J49)</f>
        <v>0</v>
      </c>
      <c r="K50" s="30">
        <f>C50-H50</f>
        <v>177.482</v>
      </c>
    </row>
    <row r="53" spans="1:11" ht="15.75">
      <c r="B53" s="31" t="s">
        <v>22</v>
      </c>
      <c r="F53" s="32"/>
      <c r="G53" s="33" t="s">
        <v>46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47</v>
      </c>
      <c r="H55" s="34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zoomScale="75" zoomScaleNormal="75" workbookViewId="0">
      <selection activeCell="A7" sqref="A7:K13"/>
    </sheetView>
  </sheetViews>
  <sheetFormatPr defaultRowHeight="15"/>
  <cols>
    <col min="1" max="1" width="7.28515625" customWidth="1"/>
    <col min="2" max="2" width="29.140625" customWidth="1"/>
    <col min="3" max="3" width="16.28515625" customWidth="1"/>
    <col min="4" max="4" width="13.5703125" customWidth="1"/>
    <col min="5" max="5" width="26" customWidth="1"/>
    <col min="6" max="6" width="15.85546875" customWidth="1"/>
    <col min="7" max="7" width="16.5703125" customWidth="1"/>
    <col min="8" max="8" width="14.28515625" customWidth="1"/>
    <col min="9" max="9" width="24.42578125" customWidth="1"/>
    <col min="10" max="10" width="14" customWidth="1"/>
    <col min="11" max="11" width="15.5703125" customWidth="1"/>
    <col min="257" max="257" width="7.28515625" customWidth="1"/>
    <col min="258" max="258" width="29.140625" customWidth="1"/>
    <col min="259" max="259" width="16.28515625" customWidth="1"/>
    <col min="260" max="260" width="13.5703125" customWidth="1"/>
    <col min="261" max="261" width="26" customWidth="1"/>
    <col min="262" max="262" width="15.85546875" customWidth="1"/>
    <col min="263" max="263" width="16.5703125" customWidth="1"/>
    <col min="264" max="264" width="14.28515625" customWidth="1"/>
    <col min="265" max="265" width="24.42578125" customWidth="1"/>
    <col min="266" max="266" width="14" customWidth="1"/>
    <col min="267" max="267" width="15.5703125" customWidth="1"/>
    <col min="513" max="513" width="7.28515625" customWidth="1"/>
    <col min="514" max="514" width="29.140625" customWidth="1"/>
    <col min="515" max="515" width="16.28515625" customWidth="1"/>
    <col min="516" max="516" width="13.5703125" customWidth="1"/>
    <col min="517" max="517" width="26" customWidth="1"/>
    <col min="518" max="518" width="15.85546875" customWidth="1"/>
    <col min="519" max="519" width="16.5703125" customWidth="1"/>
    <col min="520" max="520" width="14.28515625" customWidth="1"/>
    <col min="521" max="521" width="24.42578125" customWidth="1"/>
    <col min="522" max="522" width="14" customWidth="1"/>
    <col min="523" max="523" width="15.5703125" customWidth="1"/>
    <col min="769" max="769" width="7.28515625" customWidth="1"/>
    <col min="770" max="770" width="29.140625" customWidth="1"/>
    <col min="771" max="771" width="16.28515625" customWidth="1"/>
    <col min="772" max="772" width="13.5703125" customWidth="1"/>
    <col min="773" max="773" width="26" customWidth="1"/>
    <col min="774" max="774" width="15.85546875" customWidth="1"/>
    <col min="775" max="775" width="16.5703125" customWidth="1"/>
    <col min="776" max="776" width="14.28515625" customWidth="1"/>
    <col min="777" max="777" width="24.42578125" customWidth="1"/>
    <col min="778" max="778" width="14" customWidth="1"/>
    <col min="779" max="779" width="15.5703125" customWidth="1"/>
    <col min="1025" max="1025" width="7.28515625" customWidth="1"/>
    <col min="1026" max="1026" width="29.140625" customWidth="1"/>
    <col min="1027" max="1027" width="16.28515625" customWidth="1"/>
    <col min="1028" max="1028" width="13.5703125" customWidth="1"/>
    <col min="1029" max="1029" width="26" customWidth="1"/>
    <col min="1030" max="1030" width="15.85546875" customWidth="1"/>
    <col min="1031" max="1031" width="16.5703125" customWidth="1"/>
    <col min="1032" max="1032" width="14.28515625" customWidth="1"/>
    <col min="1033" max="1033" width="24.42578125" customWidth="1"/>
    <col min="1034" max="1034" width="14" customWidth="1"/>
    <col min="1035" max="1035" width="15.5703125" customWidth="1"/>
    <col min="1281" max="1281" width="7.28515625" customWidth="1"/>
    <col min="1282" max="1282" width="29.140625" customWidth="1"/>
    <col min="1283" max="1283" width="16.28515625" customWidth="1"/>
    <col min="1284" max="1284" width="13.5703125" customWidth="1"/>
    <col min="1285" max="1285" width="26" customWidth="1"/>
    <col min="1286" max="1286" width="15.85546875" customWidth="1"/>
    <col min="1287" max="1287" width="16.5703125" customWidth="1"/>
    <col min="1288" max="1288" width="14.28515625" customWidth="1"/>
    <col min="1289" max="1289" width="24.42578125" customWidth="1"/>
    <col min="1290" max="1290" width="14" customWidth="1"/>
    <col min="1291" max="1291" width="15.5703125" customWidth="1"/>
    <col min="1537" max="1537" width="7.28515625" customWidth="1"/>
    <col min="1538" max="1538" width="29.140625" customWidth="1"/>
    <col min="1539" max="1539" width="16.28515625" customWidth="1"/>
    <col min="1540" max="1540" width="13.5703125" customWidth="1"/>
    <col min="1541" max="1541" width="26" customWidth="1"/>
    <col min="1542" max="1542" width="15.85546875" customWidth="1"/>
    <col min="1543" max="1543" width="16.5703125" customWidth="1"/>
    <col min="1544" max="1544" width="14.28515625" customWidth="1"/>
    <col min="1545" max="1545" width="24.42578125" customWidth="1"/>
    <col min="1546" max="1546" width="14" customWidth="1"/>
    <col min="1547" max="1547" width="15.5703125" customWidth="1"/>
    <col min="1793" max="1793" width="7.28515625" customWidth="1"/>
    <col min="1794" max="1794" width="29.140625" customWidth="1"/>
    <col min="1795" max="1795" width="16.28515625" customWidth="1"/>
    <col min="1796" max="1796" width="13.5703125" customWidth="1"/>
    <col min="1797" max="1797" width="26" customWidth="1"/>
    <col min="1798" max="1798" width="15.85546875" customWidth="1"/>
    <col min="1799" max="1799" width="16.5703125" customWidth="1"/>
    <col min="1800" max="1800" width="14.28515625" customWidth="1"/>
    <col min="1801" max="1801" width="24.42578125" customWidth="1"/>
    <col min="1802" max="1802" width="14" customWidth="1"/>
    <col min="1803" max="1803" width="15.5703125" customWidth="1"/>
    <col min="2049" max="2049" width="7.28515625" customWidth="1"/>
    <col min="2050" max="2050" width="29.140625" customWidth="1"/>
    <col min="2051" max="2051" width="16.28515625" customWidth="1"/>
    <col min="2052" max="2052" width="13.5703125" customWidth="1"/>
    <col min="2053" max="2053" width="26" customWidth="1"/>
    <col min="2054" max="2054" width="15.85546875" customWidth="1"/>
    <col min="2055" max="2055" width="16.5703125" customWidth="1"/>
    <col min="2056" max="2056" width="14.28515625" customWidth="1"/>
    <col min="2057" max="2057" width="24.42578125" customWidth="1"/>
    <col min="2058" max="2058" width="14" customWidth="1"/>
    <col min="2059" max="2059" width="15.5703125" customWidth="1"/>
    <col min="2305" max="2305" width="7.28515625" customWidth="1"/>
    <col min="2306" max="2306" width="29.140625" customWidth="1"/>
    <col min="2307" max="2307" width="16.28515625" customWidth="1"/>
    <col min="2308" max="2308" width="13.5703125" customWidth="1"/>
    <col min="2309" max="2309" width="26" customWidth="1"/>
    <col min="2310" max="2310" width="15.85546875" customWidth="1"/>
    <col min="2311" max="2311" width="16.5703125" customWidth="1"/>
    <col min="2312" max="2312" width="14.28515625" customWidth="1"/>
    <col min="2313" max="2313" width="24.42578125" customWidth="1"/>
    <col min="2314" max="2314" width="14" customWidth="1"/>
    <col min="2315" max="2315" width="15.5703125" customWidth="1"/>
    <col min="2561" max="2561" width="7.28515625" customWidth="1"/>
    <col min="2562" max="2562" width="29.140625" customWidth="1"/>
    <col min="2563" max="2563" width="16.28515625" customWidth="1"/>
    <col min="2564" max="2564" width="13.5703125" customWidth="1"/>
    <col min="2565" max="2565" width="26" customWidth="1"/>
    <col min="2566" max="2566" width="15.85546875" customWidth="1"/>
    <col min="2567" max="2567" width="16.5703125" customWidth="1"/>
    <col min="2568" max="2568" width="14.28515625" customWidth="1"/>
    <col min="2569" max="2569" width="24.42578125" customWidth="1"/>
    <col min="2570" max="2570" width="14" customWidth="1"/>
    <col min="2571" max="2571" width="15.5703125" customWidth="1"/>
    <col min="2817" max="2817" width="7.28515625" customWidth="1"/>
    <col min="2818" max="2818" width="29.140625" customWidth="1"/>
    <col min="2819" max="2819" width="16.28515625" customWidth="1"/>
    <col min="2820" max="2820" width="13.5703125" customWidth="1"/>
    <col min="2821" max="2821" width="26" customWidth="1"/>
    <col min="2822" max="2822" width="15.85546875" customWidth="1"/>
    <col min="2823" max="2823" width="16.5703125" customWidth="1"/>
    <col min="2824" max="2824" width="14.28515625" customWidth="1"/>
    <col min="2825" max="2825" width="24.42578125" customWidth="1"/>
    <col min="2826" max="2826" width="14" customWidth="1"/>
    <col min="2827" max="2827" width="15.5703125" customWidth="1"/>
    <col min="3073" max="3073" width="7.28515625" customWidth="1"/>
    <col min="3074" max="3074" width="29.140625" customWidth="1"/>
    <col min="3075" max="3075" width="16.28515625" customWidth="1"/>
    <col min="3076" max="3076" width="13.5703125" customWidth="1"/>
    <col min="3077" max="3077" width="26" customWidth="1"/>
    <col min="3078" max="3078" width="15.85546875" customWidth="1"/>
    <col min="3079" max="3079" width="16.5703125" customWidth="1"/>
    <col min="3080" max="3080" width="14.28515625" customWidth="1"/>
    <col min="3081" max="3081" width="24.42578125" customWidth="1"/>
    <col min="3082" max="3082" width="14" customWidth="1"/>
    <col min="3083" max="3083" width="15.5703125" customWidth="1"/>
    <col min="3329" max="3329" width="7.28515625" customWidth="1"/>
    <col min="3330" max="3330" width="29.140625" customWidth="1"/>
    <col min="3331" max="3331" width="16.28515625" customWidth="1"/>
    <col min="3332" max="3332" width="13.5703125" customWidth="1"/>
    <col min="3333" max="3333" width="26" customWidth="1"/>
    <col min="3334" max="3334" width="15.85546875" customWidth="1"/>
    <col min="3335" max="3335" width="16.5703125" customWidth="1"/>
    <col min="3336" max="3336" width="14.28515625" customWidth="1"/>
    <col min="3337" max="3337" width="24.42578125" customWidth="1"/>
    <col min="3338" max="3338" width="14" customWidth="1"/>
    <col min="3339" max="3339" width="15.5703125" customWidth="1"/>
    <col min="3585" max="3585" width="7.28515625" customWidth="1"/>
    <col min="3586" max="3586" width="29.140625" customWidth="1"/>
    <col min="3587" max="3587" width="16.28515625" customWidth="1"/>
    <col min="3588" max="3588" width="13.5703125" customWidth="1"/>
    <col min="3589" max="3589" width="26" customWidth="1"/>
    <col min="3590" max="3590" width="15.85546875" customWidth="1"/>
    <col min="3591" max="3591" width="16.5703125" customWidth="1"/>
    <col min="3592" max="3592" width="14.28515625" customWidth="1"/>
    <col min="3593" max="3593" width="24.42578125" customWidth="1"/>
    <col min="3594" max="3594" width="14" customWidth="1"/>
    <col min="3595" max="3595" width="15.5703125" customWidth="1"/>
    <col min="3841" max="3841" width="7.28515625" customWidth="1"/>
    <col min="3842" max="3842" width="29.140625" customWidth="1"/>
    <col min="3843" max="3843" width="16.28515625" customWidth="1"/>
    <col min="3844" max="3844" width="13.5703125" customWidth="1"/>
    <col min="3845" max="3845" width="26" customWidth="1"/>
    <col min="3846" max="3846" width="15.85546875" customWidth="1"/>
    <col min="3847" max="3847" width="16.5703125" customWidth="1"/>
    <col min="3848" max="3848" width="14.28515625" customWidth="1"/>
    <col min="3849" max="3849" width="24.42578125" customWidth="1"/>
    <col min="3850" max="3850" width="14" customWidth="1"/>
    <col min="3851" max="3851" width="15.5703125" customWidth="1"/>
    <col min="4097" max="4097" width="7.28515625" customWidth="1"/>
    <col min="4098" max="4098" width="29.140625" customWidth="1"/>
    <col min="4099" max="4099" width="16.28515625" customWidth="1"/>
    <col min="4100" max="4100" width="13.5703125" customWidth="1"/>
    <col min="4101" max="4101" width="26" customWidth="1"/>
    <col min="4102" max="4102" width="15.85546875" customWidth="1"/>
    <col min="4103" max="4103" width="16.5703125" customWidth="1"/>
    <col min="4104" max="4104" width="14.28515625" customWidth="1"/>
    <col min="4105" max="4105" width="24.42578125" customWidth="1"/>
    <col min="4106" max="4106" width="14" customWidth="1"/>
    <col min="4107" max="4107" width="15.5703125" customWidth="1"/>
    <col min="4353" max="4353" width="7.28515625" customWidth="1"/>
    <col min="4354" max="4354" width="29.140625" customWidth="1"/>
    <col min="4355" max="4355" width="16.28515625" customWidth="1"/>
    <col min="4356" max="4356" width="13.5703125" customWidth="1"/>
    <col min="4357" max="4357" width="26" customWidth="1"/>
    <col min="4358" max="4358" width="15.85546875" customWidth="1"/>
    <col min="4359" max="4359" width="16.5703125" customWidth="1"/>
    <col min="4360" max="4360" width="14.28515625" customWidth="1"/>
    <col min="4361" max="4361" width="24.42578125" customWidth="1"/>
    <col min="4362" max="4362" width="14" customWidth="1"/>
    <col min="4363" max="4363" width="15.5703125" customWidth="1"/>
    <col min="4609" max="4609" width="7.28515625" customWidth="1"/>
    <col min="4610" max="4610" width="29.140625" customWidth="1"/>
    <col min="4611" max="4611" width="16.28515625" customWidth="1"/>
    <col min="4612" max="4612" width="13.5703125" customWidth="1"/>
    <col min="4613" max="4613" width="26" customWidth="1"/>
    <col min="4614" max="4614" width="15.85546875" customWidth="1"/>
    <col min="4615" max="4615" width="16.5703125" customWidth="1"/>
    <col min="4616" max="4616" width="14.28515625" customWidth="1"/>
    <col min="4617" max="4617" width="24.42578125" customWidth="1"/>
    <col min="4618" max="4618" width="14" customWidth="1"/>
    <col min="4619" max="4619" width="15.5703125" customWidth="1"/>
    <col min="4865" max="4865" width="7.28515625" customWidth="1"/>
    <col min="4866" max="4866" width="29.140625" customWidth="1"/>
    <col min="4867" max="4867" width="16.28515625" customWidth="1"/>
    <col min="4868" max="4868" width="13.5703125" customWidth="1"/>
    <col min="4869" max="4869" width="26" customWidth="1"/>
    <col min="4870" max="4870" width="15.85546875" customWidth="1"/>
    <col min="4871" max="4871" width="16.5703125" customWidth="1"/>
    <col min="4872" max="4872" width="14.28515625" customWidth="1"/>
    <col min="4873" max="4873" width="24.42578125" customWidth="1"/>
    <col min="4874" max="4874" width="14" customWidth="1"/>
    <col min="4875" max="4875" width="15.5703125" customWidth="1"/>
    <col min="5121" max="5121" width="7.28515625" customWidth="1"/>
    <col min="5122" max="5122" width="29.140625" customWidth="1"/>
    <col min="5123" max="5123" width="16.28515625" customWidth="1"/>
    <col min="5124" max="5124" width="13.5703125" customWidth="1"/>
    <col min="5125" max="5125" width="26" customWidth="1"/>
    <col min="5126" max="5126" width="15.85546875" customWidth="1"/>
    <col min="5127" max="5127" width="16.5703125" customWidth="1"/>
    <col min="5128" max="5128" width="14.28515625" customWidth="1"/>
    <col min="5129" max="5129" width="24.42578125" customWidth="1"/>
    <col min="5130" max="5130" width="14" customWidth="1"/>
    <col min="5131" max="5131" width="15.5703125" customWidth="1"/>
    <col min="5377" max="5377" width="7.28515625" customWidth="1"/>
    <col min="5378" max="5378" width="29.140625" customWidth="1"/>
    <col min="5379" max="5379" width="16.28515625" customWidth="1"/>
    <col min="5380" max="5380" width="13.5703125" customWidth="1"/>
    <col min="5381" max="5381" width="26" customWidth="1"/>
    <col min="5382" max="5382" width="15.85546875" customWidth="1"/>
    <col min="5383" max="5383" width="16.5703125" customWidth="1"/>
    <col min="5384" max="5384" width="14.28515625" customWidth="1"/>
    <col min="5385" max="5385" width="24.42578125" customWidth="1"/>
    <col min="5386" max="5386" width="14" customWidth="1"/>
    <col min="5387" max="5387" width="15.5703125" customWidth="1"/>
    <col min="5633" max="5633" width="7.28515625" customWidth="1"/>
    <col min="5634" max="5634" width="29.140625" customWidth="1"/>
    <col min="5635" max="5635" width="16.28515625" customWidth="1"/>
    <col min="5636" max="5636" width="13.5703125" customWidth="1"/>
    <col min="5637" max="5637" width="26" customWidth="1"/>
    <col min="5638" max="5638" width="15.85546875" customWidth="1"/>
    <col min="5639" max="5639" width="16.5703125" customWidth="1"/>
    <col min="5640" max="5640" width="14.28515625" customWidth="1"/>
    <col min="5641" max="5641" width="24.42578125" customWidth="1"/>
    <col min="5642" max="5642" width="14" customWidth="1"/>
    <col min="5643" max="5643" width="15.5703125" customWidth="1"/>
    <col min="5889" max="5889" width="7.28515625" customWidth="1"/>
    <col min="5890" max="5890" width="29.140625" customWidth="1"/>
    <col min="5891" max="5891" width="16.28515625" customWidth="1"/>
    <col min="5892" max="5892" width="13.5703125" customWidth="1"/>
    <col min="5893" max="5893" width="26" customWidth="1"/>
    <col min="5894" max="5894" width="15.85546875" customWidth="1"/>
    <col min="5895" max="5895" width="16.5703125" customWidth="1"/>
    <col min="5896" max="5896" width="14.28515625" customWidth="1"/>
    <col min="5897" max="5897" width="24.42578125" customWidth="1"/>
    <col min="5898" max="5898" width="14" customWidth="1"/>
    <col min="5899" max="5899" width="15.5703125" customWidth="1"/>
    <col min="6145" max="6145" width="7.28515625" customWidth="1"/>
    <col min="6146" max="6146" width="29.140625" customWidth="1"/>
    <col min="6147" max="6147" width="16.28515625" customWidth="1"/>
    <col min="6148" max="6148" width="13.5703125" customWidth="1"/>
    <col min="6149" max="6149" width="26" customWidth="1"/>
    <col min="6150" max="6150" width="15.85546875" customWidth="1"/>
    <col min="6151" max="6151" width="16.5703125" customWidth="1"/>
    <col min="6152" max="6152" width="14.28515625" customWidth="1"/>
    <col min="6153" max="6153" width="24.42578125" customWidth="1"/>
    <col min="6154" max="6154" width="14" customWidth="1"/>
    <col min="6155" max="6155" width="15.5703125" customWidth="1"/>
    <col min="6401" max="6401" width="7.28515625" customWidth="1"/>
    <col min="6402" max="6402" width="29.140625" customWidth="1"/>
    <col min="6403" max="6403" width="16.28515625" customWidth="1"/>
    <col min="6404" max="6404" width="13.5703125" customWidth="1"/>
    <col min="6405" max="6405" width="26" customWidth="1"/>
    <col min="6406" max="6406" width="15.85546875" customWidth="1"/>
    <col min="6407" max="6407" width="16.5703125" customWidth="1"/>
    <col min="6408" max="6408" width="14.28515625" customWidth="1"/>
    <col min="6409" max="6409" width="24.42578125" customWidth="1"/>
    <col min="6410" max="6410" width="14" customWidth="1"/>
    <col min="6411" max="6411" width="15.5703125" customWidth="1"/>
    <col min="6657" max="6657" width="7.28515625" customWidth="1"/>
    <col min="6658" max="6658" width="29.140625" customWidth="1"/>
    <col min="6659" max="6659" width="16.28515625" customWidth="1"/>
    <col min="6660" max="6660" width="13.5703125" customWidth="1"/>
    <col min="6661" max="6661" width="26" customWidth="1"/>
    <col min="6662" max="6662" width="15.85546875" customWidth="1"/>
    <col min="6663" max="6663" width="16.5703125" customWidth="1"/>
    <col min="6664" max="6664" width="14.28515625" customWidth="1"/>
    <col min="6665" max="6665" width="24.42578125" customWidth="1"/>
    <col min="6666" max="6666" width="14" customWidth="1"/>
    <col min="6667" max="6667" width="15.5703125" customWidth="1"/>
    <col min="6913" max="6913" width="7.28515625" customWidth="1"/>
    <col min="6914" max="6914" width="29.140625" customWidth="1"/>
    <col min="6915" max="6915" width="16.28515625" customWidth="1"/>
    <col min="6916" max="6916" width="13.5703125" customWidth="1"/>
    <col min="6917" max="6917" width="26" customWidth="1"/>
    <col min="6918" max="6918" width="15.85546875" customWidth="1"/>
    <col min="6919" max="6919" width="16.5703125" customWidth="1"/>
    <col min="6920" max="6920" width="14.28515625" customWidth="1"/>
    <col min="6921" max="6921" width="24.42578125" customWidth="1"/>
    <col min="6922" max="6922" width="14" customWidth="1"/>
    <col min="6923" max="6923" width="15.5703125" customWidth="1"/>
    <col min="7169" max="7169" width="7.28515625" customWidth="1"/>
    <col min="7170" max="7170" width="29.140625" customWidth="1"/>
    <col min="7171" max="7171" width="16.28515625" customWidth="1"/>
    <col min="7172" max="7172" width="13.5703125" customWidth="1"/>
    <col min="7173" max="7173" width="26" customWidth="1"/>
    <col min="7174" max="7174" width="15.85546875" customWidth="1"/>
    <col min="7175" max="7175" width="16.5703125" customWidth="1"/>
    <col min="7176" max="7176" width="14.28515625" customWidth="1"/>
    <col min="7177" max="7177" width="24.42578125" customWidth="1"/>
    <col min="7178" max="7178" width="14" customWidth="1"/>
    <col min="7179" max="7179" width="15.5703125" customWidth="1"/>
    <col min="7425" max="7425" width="7.28515625" customWidth="1"/>
    <col min="7426" max="7426" width="29.140625" customWidth="1"/>
    <col min="7427" max="7427" width="16.28515625" customWidth="1"/>
    <col min="7428" max="7428" width="13.5703125" customWidth="1"/>
    <col min="7429" max="7429" width="26" customWidth="1"/>
    <col min="7430" max="7430" width="15.85546875" customWidth="1"/>
    <col min="7431" max="7431" width="16.5703125" customWidth="1"/>
    <col min="7432" max="7432" width="14.28515625" customWidth="1"/>
    <col min="7433" max="7433" width="24.42578125" customWidth="1"/>
    <col min="7434" max="7434" width="14" customWidth="1"/>
    <col min="7435" max="7435" width="15.5703125" customWidth="1"/>
    <col min="7681" max="7681" width="7.28515625" customWidth="1"/>
    <col min="7682" max="7682" width="29.140625" customWidth="1"/>
    <col min="7683" max="7683" width="16.28515625" customWidth="1"/>
    <col min="7684" max="7684" width="13.5703125" customWidth="1"/>
    <col min="7685" max="7685" width="26" customWidth="1"/>
    <col min="7686" max="7686" width="15.85546875" customWidth="1"/>
    <col min="7687" max="7687" width="16.5703125" customWidth="1"/>
    <col min="7688" max="7688" width="14.28515625" customWidth="1"/>
    <col min="7689" max="7689" width="24.42578125" customWidth="1"/>
    <col min="7690" max="7690" width="14" customWidth="1"/>
    <col min="7691" max="7691" width="15.5703125" customWidth="1"/>
    <col min="7937" max="7937" width="7.28515625" customWidth="1"/>
    <col min="7938" max="7938" width="29.140625" customWidth="1"/>
    <col min="7939" max="7939" width="16.28515625" customWidth="1"/>
    <col min="7940" max="7940" width="13.5703125" customWidth="1"/>
    <col min="7941" max="7941" width="26" customWidth="1"/>
    <col min="7942" max="7942" width="15.85546875" customWidth="1"/>
    <col min="7943" max="7943" width="16.5703125" customWidth="1"/>
    <col min="7944" max="7944" width="14.28515625" customWidth="1"/>
    <col min="7945" max="7945" width="24.42578125" customWidth="1"/>
    <col min="7946" max="7946" width="14" customWidth="1"/>
    <col min="7947" max="7947" width="15.5703125" customWidth="1"/>
    <col min="8193" max="8193" width="7.28515625" customWidth="1"/>
    <col min="8194" max="8194" width="29.140625" customWidth="1"/>
    <col min="8195" max="8195" width="16.28515625" customWidth="1"/>
    <col min="8196" max="8196" width="13.5703125" customWidth="1"/>
    <col min="8197" max="8197" width="26" customWidth="1"/>
    <col min="8198" max="8198" width="15.85546875" customWidth="1"/>
    <col min="8199" max="8199" width="16.5703125" customWidth="1"/>
    <col min="8200" max="8200" width="14.28515625" customWidth="1"/>
    <col min="8201" max="8201" width="24.42578125" customWidth="1"/>
    <col min="8202" max="8202" width="14" customWidth="1"/>
    <col min="8203" max="8203" width="15.5703125" customWidth="1"/>
    <col min="8449" max="8449" width="7.28515625" customWidth="1"/>
    <col min="8450" max="8450" width="29.140625" customWidth="1"/>
    <col min="8451" max="8451" width="16.28515625" customWidth="1"/>
    <col min="8452" max="8452" width="13.5703125" customWidth="1"/>
    <col min="8453" max="8453" width="26" customWidth="1"/>
    <col min="8454" max="8454" width="15.85546875" customWidth="1"/>
    <col min="8455" max="8455" width="16.5703125" customWidth="1"/>
    <col min="8456" max="8456" width="14.28515625" customWidth="1"/>
    <col min="8457" max="8457" width="24.42578125" customWidth="1"/>
    <col min="8458" max="8458" width="14" customWidth="1"/>
    <col min="8459" max="8459" width="15.5703125" customWidth="1"/>
    <col min="8705" max="8705" width="7.28515625" customWidth="1"/>
    <col min="8706" max="8706" width="29.140625" customWidth="1"/>
    <col min="8707" max="8707" width="16.28515625" customWidth="1"/>
    <col min="8708" max="8708" width="13.5703125" customWidth="1"/>
    <col min="8709" max="8709" width="26" customWidth="1"/>
    <col min="8710" max="8710" width="15.85546875" customWidth="1"/>
    <col min="8711" max="8711" width="16.5703125" customWidth="1"/>
    <col min="8712" max="8712" width="14.28515625" customWidth="1"/>
    <col min="8713" max="8713" width="24.42578125" customWidth="1"/>
    <col min="8714" max="8714" width="14" customWidth="1"/>
    <col min="8715" max="8715" width="15.5703125" customWidth="1"/>
    <col min="8961" max="8961" width="7.28515625" customWidth="1"/>
    <col min="8962" max="8962" width="29.140625" customWidth="1"/>
    <col min="8963" max="8963" width="16.28515625" customWidth="1"/>
    <col min="8964" max="8964" width="13.5703125" customWidth="1"/>
    <col min="8965" max="8965" width="26" customWidth="1"/>
    <col min="8966" max="8966" width="15.85546875" customWidth="1"/>
    <col min="8967" max="8967" width="16.5703125" customWidth="1"/>
    <col min="8968" max="8968" width="14.28515625" customWidth="1"/>
    <col min="8969" max="8969" width="24.42578125" customWidth="1"/>
    <col min="8970" max="8970" width="14" customWidth="1"/>
    <col min="8971" max="8971" width="15.5703125" customWidth="1"/>
    <col min="9217" max="9217" width="7.28515625" customWidth="1"/>
    <col min="9218" max="9218" width="29.140625" customWidth="1"/>
    <col min="9219" max="9219" width="16.28515625" customWidth="1"/>
    <col min="9220" max="9220" width="13.5703125" customWidth="1"/>
    <col min="9221" max="9221" width="26" customWidth="1"/>
    <col min="9222" max="9222" width="15.85546875" customWidth="1"/>
    <col min="9223" max="9223" width="16.5703125" customWidth="1"/>
    <col min="9224" max="9224" width="14.28515625" customWidth="1"/>
    <col min="9225" max="9225" width="24.42578125" customWidth="1"/>
    <col min="9226" max="9226" width="14" customWidth="1"/>
    <col min="9227" max="9227" width="15.5703125" customWidth="1"/>
    <col min="9473" max="9473" width="7.28515625" customWidth="1"/>
    <col min="9474" max="9474" width="29.140625" customWidth="1"/>
    <col min="9475" max="9475" width="16.28515625" customWidth="1"/>
    <col min="9476" max="9476" width="13.5703125" customWidth="1"/>
    <col min="9477" max="9477" width="26" customWidth="1"/>
    <col min="9478" max="9478" width="15.85546875" customWidth="1"/>
    <col min="9479" max="9479" width="16.5703125" customWidth="1"/>
    <col min="9480" max="9480" width="14.28515625" customWidth="1"/>
    <col min="9481" max="9481" width="24.42578125" customWidth="1"/>
    <col min="9482" max="9482" width="14" customWidth="1"/>
    <col min="9483" max="9483" width="15.5703125" customWidth="1"/>
    <col min="9729" max="9729" width="7.28515625" customWidth="1"/>
    <col min="9730" max="9730" width="29.140625" customWidth="1"/>
    <col min="9731" max="9731" width="16.28515625" customWidth="1"/>
    <col min="9732" max="9732" width="13.5703125" customWidth="1"/>
    <col min="9733" max="9733" width="26" customWidth="1"/>
    <col min="9734" max="9734" width="15.85546875" customWidth="1"/>
    <col min="9735" max="9735" width="16.5703125" customWidth="1"/>
    <col min="9736" max="9736" width="14.28515625" customWidth="1"/>
    <col min="9737" max="9737" width="24.42578125" customWidth="1"/>
    <col min="9738" max="9738" width="14" customWidth="1"/>
    <col min="9739" max="9739" width="15.5703125" customWidth="1"/>
    <col min="9985" max="9985" width="7.28515625" customWidth="1"/>
    <col min="9986" max="9986" width="29.140625" customWidth="1"/>
    <col min="9987" max="9987" width="16.28515625" customWidth="1"/>
    <col min="9988" max="9988" width="13.5703125" customWidth="1"/>
    <col min="9989" max="9989" width="26" customWidth="1"/>
    <col min="9990" max="9990" width="15.85546875" customWidth="1"/>
    <col min="9991" max="9991" width="16.5703125" customWidth="1"/>
    <col min="9992" max="9992" width="14.28515625" customWidth="1"/>
    <col min="9993" max="9993" width="24.42578125" customWidth="1"/>
    <col min="9994" max="9994" width="14" customWidth="1"/>
    <col min="9995" max="9995" width="15.5703125" customWidth="1"/>
    <col min="10241" max="10241" width="7.28515625" customWidth="1"/>
    <col min="10242" max="10242" width="29.140625" customWidth="1"/>
    <col min="10243" max="10243" width="16.28515625" customWidth="1"/>
    <col min="10244" max="10244" width="13.5703125" customWidth="1"/>
    <col min="10245" max="10245" width="26" customWidth="1"/>
    <col min="10246" max="10246" width="15.85546875" customWidth="1"/>
    <col min="10247" max="10247" width="16.5703125" customWidth="1"/>
    <col min="10248" max="10248" width="14.28515625" customWidth="1"/>
    <col min="10249" max="10249" width="24.42578125" customWidth="1"/>
    <col min="10250" max="10250" width="14" customWidth="1"/>
    <col min="10251" max="10251" width="15.5703125" customWidth="1"/>
    <col min="10497" max="10497" width="7.28515625" customWidth="1"/>
    <col min="10498" max="10498" width="29.140625" customWidth="1"/>
    <col min="10499" max="10499" width="16.28515625" customWidth="1"/>
    <col min="10500" max="10500" width="13.5703125" customWidth="1"/>
    <col min="10501" max="10501" width="26" customWidth="1"/>
    <col min="10502" max="10502" width="15.85546875" customWidth="1"/>
    <col min="10503" max="10503" width="16.5703125" customWidth="1"/>
    <col min="10504" max="10504" width="14.28515625" customWidth="1"/>
    <col min="10505" max="10505" width="24.42578125" customWidth="1"/>
    <col min="10506" max="10506" width="14" customWidth="1"/>
    <col min="10507" max="10507" width="15.5703125" customWidth="1"/>
    <col min="10753" max="10753" width="7.28515625" customWidth="1"/>
    <col min="10754" max="10754" width="29.140625" customWidth="1"/>
    <col min="10755" max="10755" width="16.28515625" customWidth="1"/>
    <col min="10756" max="10756" width="13.5703125" customWidth="1"/>
    <col min="10757" max="10757" width="26" customWidth="1"/>
    <col min="10758" max="10758" width="15.85546875" customWidth="1"/>
    <col min="10759" max="10759" width="16.5703125" customWidth="1"/>
    <col min="10760" max="10760" width="14.28515625" customWidth="1"/>
    <col min="10761" max="10761" width="24.42578125" customWidth="1"/>
    <col min="10762" max="10762" width="14" customWidth="1"/>
    <col min="10763" max="10763" width="15.5703125" customWidth="1"/>
    <col min="11009" max="11009" width="7.28515625" customWidth="1"/>
    <col min="11010" max="11010" width="29.140625" customWidth="1"/>
    <col min="11011" max="11011" width="16.28515625" customWidth="1"/>
    <col min="11012" max="11012" width="13.5703125" customWidth="1"/>
    <col min="11013" max="11013" width="26" customWidth="1"/>
    <col min="11014" max="11014" width="15.85546875" customWidth="1"/>
    <col min="11015" max="11015" width="16.5703125" customWidth="1"/>
    <col min="11016" max="11016" width="14.28515625" customWidth="1"/>
    <col min="11017" max="11017" width="24.42578125" customWidth="1"/>
    <col min="11018" max="11018" width="14" customWidth="1"/>
    <col min="11019" max="11019" width="15.5703125" customWidth="1"/>
    <col min="11265" max="11265" width="7.28515625" customWidth="1"/>
    <col min="11266" max="11266" width="29.140625" customWidth="1"/>
    <col min="11267" max="11267" width="16.28515625" customWidth="1"/>
    <col min="11268" max="11268" width="13.5703125" customWidth="1"/>
    <col min="11269" max="11269" width="26" customWidth="1"/>
    <col min="11270" max="11270" width="15.85546875" customWidth="1"/>
    <col min="11271" max="11271" width="16.5703125" customWidth="1"/>
    <col min="11272" max="11272" width="14.28515625" customWidth="1"/>
    <col min="11273" max="11273" width="24.42578125" customWidth="1"/>
    <col min="11274" max="11274" width="14" customWidth="1"/>
    <col min="11275" max="11275" width="15.5703125" customWidth="1"/>
    <col min="11521" max="11521" width="7.28515625" customWidth="1"/>
    <col min="11522" max="11522" width="29.140625" customWidth="1"/>
    <col min="11523" max="11523" width="16.28515625" customWidth="1"/>
    <col min="11524" max="11524" width="13.5703125" customWidth="1"/>
    <col min="11525" max="11525" width="26" customWidth="1"/>
    <col min="11526" max="11526" width="15.85546875" customWidth="1"/>
    <col min="11527" max="11527" width="16.5703125" customWidth="1"/>
    <col min="11528" max="11528" width="14.28515625" customWidth="1"/>
    <col min="11529" max="11529" width="24.42578125" customWidth="1"/>
    <col min="11530" max="11530" width="14" customWidth="1"/>
    <col min="11531" max="11531" width="15.5703125" customWidth="1"/>
    <col min="11777" max="11777" width="7.28515625" customWidth="1"/>
    <col min="11778" max="11778" width="29.140625" customWidth="1"/>
    <col min="11779" max="11779" width="16.28515625" customWidth="1"/>
    <col min="11780" max="11780" width="13.5703125" customWidth="1"/>
    <col min="11781" max="11781" width="26" customWidth="1"/>
    <col min="11782" max="11782" width="15.85546875" customWidth="1"/>
    <col min="11783" max="11783" width="16.5703125" customWidth="1"/>
    <col min="11784" max="11784" width="14.28515625" customWidth="1"/>
    <col min="11785" max="11785" width="24.42578125" customWidth="1"/>
    <col min="11786" max="11786" width="14" customWidth="1"/>
    <col min="11787" max="11787" width="15.5703125" customWidth="1"/>
    <col min="12033" max="12033" width="7.28515625" customWidth="1"/>
    <col min="12034" max="12034" width="29.140625" customWidth="1"/>
    <col min="12035" max="12035" width="16.28515625" customWidth="1"/>
    <col min="12036" max="12036" width="13.5703125" customWidth="1"/>
    <col min="12037" max="12037" width="26" customWidth="1"/>
    <col min="12038" max="12038" width="15.85546875" customWidth="1"/>
    <col min="12039" max="12039" width="16.5703125" customWidth="1"/>
    <col min="12040" max="12040" width="14.28515625" customWidth="1"/>
    <col min="12041" max="12041" width="24.42578125" customWidth="1"/>
    <col min="12042" max="12042" width="14" customWidth="1"/>
    <col min="12043" max="12043" width="15.5703125" customWidth="1"/>
    <col min="12289" max="12289" width="7.28515625" customWidth="1"/>
    <col min="12290" max="12290" width="29.140625" customWidth="1"/>
    <col min="12291" max="12291" width="16.28515625" customWidth="1"/>
    <col min="12292" max="12292" width="13.5703125" customWidth="1"/>
    <col min="12293" max="12293" width="26" customWidth="1"/>
    <col min="12294" max="12294" width="15.85546875" customWidth="1"/>
    <col min="12295" max="12295" width="16.5703125" customWidth="1"/>
    <col min="12296" max="12296" width="14.28515625" customWidth="1"/>
    <col min="12297" max="12297" width="24.42578125" customWidth="1"/>
    <col min="12298" max="12298" width="14" customWidth="1"/>
    <col min="12299" max="12299" width="15.5703125" customWidth="1"/>
    <col min="12545" max="12545" width="7.28515625" customWidth="1"/>
    <col min="12546" max="12546" width="29.140625" customWidth="1"/>
    <col min="12547" max="12547" width="16.28515625" customWidth="1"/>
    <col min="12548" max="12548" width="13.5703125" customWidth="1"/>
    <col min="12549" max="12549" width="26" customWidth="1"/>
    <col min="12550" max="12550" width="15.85546875" customWidth="1"/>
    <col min="12551" max="12551" width="16.5703125" customWidth="1"/>
    <col min="12552" max="12552" width="14.28515625" customWidth="1"/>
    <col min="12553" max="12553" width="24.42578125" customWidth="1"/>
    <col min="12554" max="12554" width="14" customWidth="1"/>
    <col min="12555" max="12555" width="15.5703125" customWidth="1"/>
    <col min="12801" max="12801" width="7.28515625" customWidth="1"/>
    <col min="12802" max="12802" width="29.140625" customWidth="1"/>
    <col min="12803" max="12803" width="16.28515625" customWidth="1"/>
    <col min="12804" max="12804" width="13.5703125" customWidth="1"/>
    <col min="12805" max="12805" width="26" customWidth="1"/>
    <col min="12806" max="12806" width="15.85546875" customWidth="1"/>
    <col min="12807" max="12807" width="16.5703125" customWidth="1"/>
    <col min="12808" max="12808" width="14.28515625" customWidth="1"/>
    <col min="12809" max="12809" width="24.42578125" customWidth="1"/>
    <col min="12810" max="12810" width="14" customWidth="1"/>
    <col min="12811" max="12811" width="15.5703125" customWidth="1"/>
    <col min="13057" max="13057" width="7.28515625" customWidth="1"/>
    <col min="13058" max="13058" width="29.140625" customWidth="1"/>
    <col min="13059" max="13059" width="16.28515625" customWidth="1"/>
    <col min="13060" max="13060" width="13.5703125" customWidth="1"/>
    <col min="13061" max="13061" width="26" customWidth="1"/>
    <col min="13062" max="13062" width="15.85546875" customWidth="1"/>
    <col min="13063" max="13063" width="16.5703125" customWidth="1"/>
    <col min="13064" max="13064" width="14.28515625" customWidth="1"/>
    <col min="13065" max="13065" width="24.42578125" customWidth="1"/>
    <col min="13066" max="13066" width="14" customWidth="1"/>
    <col min="13067" max="13067" width="15.5703125" customWidth="1"/>
    <col min="13313" max="13313" width="7.28515625" customWidth="1"/>
    <col min="13314" max="13314" width="29.140625" customWidth="1"/>
    <col min="13315" max="13315" width="16.28515625" customWidth="1"/>
    <col min="13316" max="13316" width="13.5703125" customWidth="1"/>
    <col min="13317" max="13317" width="26" customWidth="1"/>
    <col min="13318" max="13318" width="15.85546875" customWidth="1"/>
    <col min="13319" max="13319" width="16.5703125" customWidth="1"/>
    <col min="13320" max="13320" width="14.28515625" customWidth="1"/>
    <col min="13321" max="13321" width="24.42578125" customWidth="1"/>
    <col min="13322" max="13322" width="14" customWidth="1"/>
    <col min="13323" max="13323" width="15.5703125" customWidth="1"/>
    <col min="13569" max="13569" width="7.28515625" customWidth="1"/>
    <col min="13570" max="13570" width="29.140625" customWidth="1"/>
    <col min="13571" max="13571" width="16.28515625" customWidth="1"/>
    <col min="13572" max="13572" width="13.5703125" customWidth="1"/>
    <col min="13573" max="13573" width="26" customWidth="1"/>
    <col min="13574" max="13574" width="15.85546875" customWidth="1"/>
    <col min="13575" max="13575" width="16.5703125" customWidth="1"/>
    <col min="13576" max="13576" width="14.28515625" customWidth="1"/>
    <col min="13577" max="13577" width="24.42578125" customWidth="1"/>
    <col min="13578" max="13578" width="14" customWidth="1"/>
    <col min="13579" max="13579" width="15.5703125" customWidth="1"/>
    <col min="13825" max="13825" width="7.28515625" customWidth="1"/>
    <col min="13826" max="13826" width="29.140625" customWidth="1"/>
    <col min="13827" max="13827" width="16.28515625" customWidth="1"/>
    <col min="13828" max="13828" width="13.5703125" customWidth="1"/>
    <col min="13829" max="13829" width="26" customWidth="1"/>
    <col min="13830" max="13830" width="15.85546875" customWidth="1"/>
    <col min="13831" max="13831" width="16.5703125" customWidth="1"/>
    <col min="13832" max="13832" width="14.28515625" customWidth="1"/>
    <col min="13833" max="13833" width="24.42578125" customWidth="1"/>
    <col min="13834" max="13834" width="14" customWidth="1"/>
    <col min="13835" max="13835" width="15.5703125" customWidth="1"/>
    <col min="14081" max="14081" width="7.28515625" customWidth="1"/>
    <col min="14082" max="14082" width="29.140625" customWidth="1"/>
    <col min="14083" max="14083" width="16.28515625" customWidth="1"/>
    <col min="14084" max="14084" width="13.5703125" customWidth="1"/>
    <col min="14085" max="14085" width="26" customWidth="1"/>
    <col min="14086" max="14086" width="15.85546875" customWidth="1"/>
    <col min="14087" max="14087" width="16.5703125" customWidth="1"/>
    <col min="14088" max="14088" width="14.28515625" customWidth="1"/>
    <col min="14089" max="14089" width="24.42578125" customWidth="1"/>
    <col min="14090" max="14090" width="14" customWidth="1"/>
    <col min="14091" max="14091" width="15.5703125" customWidth="1"/>
    <col min="14337" max="14337" width="7.28515625" customWidth="1"/>
    <col min="14338" max="14338" width="29.140625" customWidth="1"/>
    <col min="14339" max="14339" width="16.28515625" customWidth="1"/>
    <col min="14340" max="14340" width="13.5703125" customWidth="1"/>
    <col min="14341" max="14341" width="26" customWidth="1"/>
    <col min="14342" max="14342" width="15.85546875" customWidth="1"/>
    <col min="14343" max="14343" width="16.5703125" customWidth="1"/>
    <col min="14344" max="14344" width="14.28515625" customWidth="1"/>
    <col min="14345" max="14345" width="24.42578125" customWidth="1"/>
    <col min="14346" max="14346" width="14" customWidth="1"/>
    <col min="14347" max="14347" width="15.5703125" customWidth="1"/>
    <col min="14593" max="14593" width="7.28515625" customWidth="1"/>
    <col min="14594" max="14594" width="29.140625" customWidth="1"/>
    <col min="14595" max="14595" width="16.28515625" customWidth="1"/>
    <col min="14596" max="14596" width="13.5703125" customWidth="1"/>
    <col min="14597" max="14597" width="26" customWidth="1"/>
    <col min="14598" max="14598" width="15.85546875" customWidth="1"/>
    <col min="14599" max="14599" width="16.5703125" customWidth="1"/>
    <col min="14600" max="14600" width="14.28515625" customWidth="1"/>
    <col min="14601" max="14601" width="24.42578125" customWidth="1"/>
    <col min="14602" max="14602" width="14" customWidth="1"/>
    <col min="14603" max="14603" width="15.5703125" customWidth="1"/>
    <col min="14849" max="14849" width="7.28515625" customWidth="1"/>
    <col min="14850" max="14850" width="29.140625" customWidth="1"/>
    <col min="14851" max="14851" width="16.28515625" customWidth="1"/>
    <col min="14852" max="14852" width="13.5703125" customWidth="1"/>
    <col min="14853" max="14853" width="26" customWidth="1"/>
    <col min="14854" max="14854" width="15.85546875" customWidth="1"/>
    <col min="14855" max="14855" width="16.5703125" customWidth="1"/>
    <col min="14856" max="14856" width="14.28515625" customWidth="1"/>
    <col min="14857" max="14857" width="24.42578125" customWidth="1"/>
    <col min="14858" max="14858" width="14" customWidth="1"/>
    <col min="14859" max="14859" width="15.5703125" customWidth="1"/>
    <col min="15105" max="15105" width="7.28515625" customWidth="1"/>
    <col min="15106" max="15106" width="29.140625" customWidth="1"/>
    <col min="15107" max="15107" width="16.28515625" customWidth="1"/>
    <col min="15108" max="15108" width="13.5703125" customWidth="1"/>
    <col min="15109" max="15109" width="26" customWidth="1"/>
    <col min="15110" max="15110" width="15.85546875" customWidth="1"/>
    <col min="15111" max="15111" width="16.5703125" customWidth="1"/>
    <col min="15112" max="15112" width="14.28515625" customWidth="1"/>
    <col min="15113" max="15113" width="24.42578125" customWidth="1"/>
    <col min="15114" max="15114" width="14" customWidth="1"/>
    <col min="15115" max="15115" width="15.5703125" customWidth="1"/>
    <col min="15361" max="15361" width="7.28515625" customWidth="1"/>
    <col min="15362" max="15362" width="29.140625" customWidth="1"/>
    <col min="15363" max="15363" width="16.28515625" customWidth="1"/>
    <col min="15364" max="15364" width="13.5703125" customWidth="1"/>
    <col min="15365" max="15365" width="26" customWidth="1"/>
    <col min="15366" max="15366" width="15.85546875" customWidth="1"/>
    <col min="15367" max="15367" width="16.5703125" customWidth="1"/>
    <col min="15368" max="15368" width="14.28515625" customWidth="1"/>
    <col min="15369" max="15369" width="24.42578125" customWidth="1"/>
    <col min="15370" max="15370" width="14" customWidth="1"/>
    <col min="15371" max="15371" width="15.5703125" customWidth="1"/>
    <col min="15617" max="15617" width="7.28515625" customWidth="1"/>
    <col min="15618" max="15618" width="29.140625" customWidth="1"/>
    <col min="15619" max="15619" width="16.28515625" customWidth="1"/>
    <col min="15620" max="15620" width="13.5703125" customWidth="1"/>
    <col min="15621" max="15621" width="26" customWidth="1"/>
    <col min="15622" max="15622" width="15.85546875" customWidth="1"/>
    <col min="15623" max="15623" width="16.5703125" customWidth="1"/>
    <col min="15624" max="15624" width="14.28515625" customWidth="1"/>
    <col min="15625" max="15625" width="24.42578125" customWidth="1"/>
    <col min="15626" max="15626" width="14" customWidth="1"/>
    <col min="15627" max="15627" width="15.5703125" customWidth="1"/>
    <col min="15873" max="15873" width="7.28515625" customWidth="1"/>
    <col min="15874" max="15874" width="29.140625" customWidth="1"/>
    <col min="15875" max="15875" width="16.28515625" customWidth="1"/>
    <col min="15876" max="15876" width="13.5703125" customWidth="1"/>
    <col min="15877" max="15877" width="26" customWidth="1"/>
    <col min="15878" max="15878" width="15.85546875" customWidth="1"/>
    <col min="15879" max="15879" width="16.5703125" customWidth="1"/>
    <col min="15880" max="15880" width="14.28515625" customWidth="1"/>
    <col min="15881" max="15881" width="24.42578125" customWidth="1"/>
    <col min="15882" max="15882" width="14" customWidth="1"/>
    <col min="15883" max="15883" width="15.5703125" customWidth="1"/>
    <col min="16129" max="16129" width="7.28515625" customWidth="1"/>
    <col min="16130" max="16130" width="29.140625" customWidth="1"/>
    <col min="16131" max="16131" width="16.28515625" customWidth="1"/>
    <col min="16132" max="16132" width="13.5703125" customWidth="1"/>
    <col min="16133" max="16133" width="26" customWidth="1"/>
    <col min="16134" max="16134" width="15.85546875" customWidth="1"/>
    <col min="16135" max="16135" width="16.5703125" customWidth="1"/>
    <col min="16136" max="16136" width="14.28515625" customWidth="1"/>
    <col min="16137" max="16137" width="24.4257812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4.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48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30.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1.5">
      <c r="A7" s="13">
        <v>8</v>
      </c>
      <c r="B7" s="38" t="s">
        <v>49</v>
      </c>
      <c r="C7" s="39">
        <v>123</v>
      </c>
      <c r="D7" s="39"/>
      <c r="E7" s="40"/>
      <c r="F7" s="41">
        <f t="shared" ref="F7:F21" si="0">SUM(C7,D7)</f>
        <v>123</v>
      </c>
      <c r="G7" s="20">
        <v>2282</v>
      </c>
      <c r="H7" s="39">
        <v>4</v>
      </c>
      <c r="I7" s="13" t="s">
        <v>50</v>
      </c>
      <c r="J7" s="39"/>
      <c r="K7" s="42"/>
    </row>
    <row r="8" spans="1:13" ht="15.75">
      <c r="A8" s="20"/>
      <c r="B8" s="38"/>
      <c r="C8" s="39"/>
      <c r="D8" s="39"/>
      <c r="E8" s="40"/>
      <c r="F8" s="41">
        <f t="shared" si="0"/>
        <v>0</v>
      </c>
      <c r="G8" s="38"/>
      <c r="H8" s="39"/>
      <c r="I8" s="40"/>
      <c r="J8" s="39"/>
      <c r="K8" s="42"/>
    </row>
    <row r="9" spans="1:13" ht="24" hidden="1" customHeight="1">
      <c r="A9" s="20"/>
      <c r="B9" s="38"/>
      <c r="C9" s="39"/>
      <c r="D9" s="39"/>
      <c r="E9" s="40"/>
      <c r="F9" s="41">
        <f t="shared" si="0"/>
        <v>0</v>
      </c>
      <c r="G9" s="38"/>
      <c r="H9" s="39"/>
      <c r="I9" s="40"/>
      <c r="J9" s="39"/>
      <c r="K9" s="42"/>
    </row>
    <row r="10" spans="1:13" ht="15.75">
      <c r="A10" s="13"/>
      <c r="B10" s="38"/>
      <c r="C10" s="39"/>
      <c r="D10" s="39"/>
      <c r="E10" s="40"/>
      <c r="F10" s="41">
        <f t="shared" si="0"/>
        <v>0</v>
      </c>
      <c r="G10" s="38"/>
      <c r="H10" s="39"/>
      <c r="I10" s="40"/>
      <c r="J10" s="39"/>
      <c r="K10" s="42"/>
    </row>
    <row r="11" spans="1:13" ht="15.75">
      <c r="A11" s="13"/>
      <c r="B11" s="38"/>
      <c r="C11" s="39"/>
      <c r="D11" s="39"/>
      <c r="E11" s="40"/>
      <c r="F11" s="41">
        <f t="shared" si="0"/>
        <v>0</v>
      </c>
      <c r="G11" s="38"/>
      <c r="H11" s="39"/>
      <c r="I11" s="40"/>
      <c r="J11" s="39"/>
      <c r="K11" s="42"/>
    </row>
    <row r="12" spans="1:13" ht="15.75">
      <c r="A12" s="13"/>
      <c r="B12" s="38"/>
      <c r="C12" s="39"/>
      <c r="D12" s="39"/>
      <c r="E12" s="40"/>
      <c r="F12" s="41">
        <f t="shared" si="0"/>
        <v>0</v>
      </c>
      <c r="G12" s="38"/>
      <c r="H12" s="39"/>
      <c r="I12" s="40"/>
      <c r="J12" s="39"/>
      <c r="K12" s="42"/>
    </row>
    <row r="13" spans="1:13" ht="15.75" hidden="1">
      <c r="A13" s="13"/>
      <c r="B13" s="38"/>
      <c r="C13" s="39"/>
      <c r="D13" s="39"/>
      <c r="E13" s="40"/>
      <c r="F13" s="41">
        <f t="shared" si="0"/>
        <v>0</v>
      </c>
      <c r="G13" s="38"/>
      <c r="H13" s="39"/>
      <c r="I13" s="40"/>
      <c r="J13" s="39"/>
      <c r="K13" s="42"/>
    </row>
    <row r="14" spans="1:13" ht="15.75" hidden="1">
      <c r="A14" s="13"/>
      <c r="B14" s="38"/>
      <c r="C14" s="39"/>
      <c r="D14" s="39"/>
      <c r="E14" s="40"/>
      <c r="F14" s="41">
        <f t="shared" si="0"/>
        <v>0</v>
      </c>
      <c r="G14" s="38"/>
      <c r="H14" s="39"/>
      <c r="I14" s="40"/>
      <c r="J14" s="39"/>
      <c r="K14" s="42"/>
    </row>
    <row r="15" spans="1:13" ht="15.75" hidden="1">
      <c r="A15" s="13"/>
      <c r="B15" s="38"/>
      <c r="C15" s="39"/>
      <c r="D15" s="39"/>
      <c r="E15" s="40"/>
      <c r="F15" s="41">
        <f t="shared" si="0"/>
        <v>0</v>
      </c>
      <c r="G15" s="38"/>
      <c r="H15" s="39"/>
      <c r="I15" s="40"/>
      <c r="J15" s="39"/>
      <c r="K15" s="42"/>
    </row>
    <row r="16" spans="1:13" ht="15.75" hidden="1">
      <c r="A16" s="20"/>
      <c r="B16" s="38"/>
      <c r="C16" s="39"/>
      <c r="D16" s="39"/>
      <c r="E16" s="40"/>
      <c r="F16" s="41">
        <f t="shared" si="0"/>
        <v>0</v>
      </c>
      <c r="G16" s="38"/>
      <c r="H16" s="39"/>
      <c r="I16" s="40"/>
      <c r="J16" s="39"/>
      <c r="K16" s="42"/>
    </row>
    <row r="17" spans="1:11" ht="15.75" hidden="1">
      <c r="A17" s="20"/>
      <c r="B17" s="38"/>
      <c r="C17" s="39"/>
      <c r="D17" s="39"/>
      <c r="E17" s="40"/>
      <c r="F17" s="41">
        <f t="shared" si="0"/>
        <v>0</v>
      </c>
      <c r="G17" s="38"/>
      <c r="H17" s="39"/>
      <c r="I17" s="40"/>
      <c r="J17" s="39"/>
      <c r="K17" s="42"/>
    </row>
    <row r="18" spans="1:11" ht="15.75" hidden="1">
      <c r="A18" s="21"/>
      <c r="B18" s="43"/>
      <c r="C18" s="44"/>
      <c r="D18" s="44"/>
      <c r="E18" s="45"/>
      <c r="F18" s="41">
        <f t="shared" si="0"/>
        <v>0</v>
      </c>
      <c r="G18" s="43"/>
      <c r="H18" s="44"/>
      <c r="I18" s="45"/>
      <c r="J18" s="44"/>
      <c r="K18" s="42"/>
    </row>
    <row r="19" spans="1:11" ht="15.75" hidden="1">
      <c r="A19" s="21"/>
      <c r="B19" s="43"/>
      <c r="C19" s="44"/>
      <c r="D19" s="44"/>
      <c r="E19" s="45"/>
      <c r="F19" s="41">
        <f t="shared" si="0"/>
        <v>0</v>
      </c>
      <c r="G19" s="43"/>
      <c r="H19" s="44"/>
      <c r="I19" s="45"/>
      <c r="J19" s="44"/>
      <c r="K19" s="42"/>
    </row>
    <row r="20" spans="1:11" ht="15.75" hidden="1">
      <c r="A20" s="21"/>
      <c r="B20" s="43"/>
      <c r="C20" s="44"/>
      <c r="D20" s="44"/>
      <c r="E20" s="45"/>
      <c r="F20" s="41">
        <f t="shared" si="0"/>
        <v>0</v>
      </c>
      <c r="G20" s="43"/>
      <c r="H20" s="44"/>
      <c r="I20" s="45"/>
      <c r="J20" s="44"/>
      <c r="K20" s="42"/>
    </row>
    <row r="21" spans="1:11" ht="15.75">
      <c r="A21" s="43"/>
      <c r="B21" s="46" t="s">
        <v>21</v>
      </c>
      <c r="C21" s="47">
        <f>SUM(C7:C20)</f>
        <v>123</v>
      </c>
      <c r="D21" s="47">
        <f>SUM(D7:D20)</f>
        <v>0</v>
      </c>
      <c r="E21" s="48"/>
      <c r="F21" s="49">
        <f t="shared" si="0"/>
        <v>123</v>
      </c>
      <c r="G21" s="50"/>
      <c r="H21" s="47">
        <f>SUM(H7:H20)</f>
        <v>4</v>
      </c>
      <c r="I21" s="48"/>
      <c r="J21" s="47">
        <f>SUM(J7:J20)</f>
        <v>0</v>
      </c>
      <c r="K21" s="51">
        <f>C21-H21</f>
        <v>119</v>
      </c>
    </row>
    <row r="24" spans="1:11" ht="15.75">
      <c r="B24" s="31" t="s">
        <v>51</v>
      </c>
      <c r="F24" s="32"/>
      <c r="G24" s="33" t="s">
        <v>52</v>
      </c>
      <c r="H24" s="34"/>
    </row>
    <row r="25" spans="1:11">
      <c r="B25" s="31"/>
      <c r="F25" s="35" t="s">
        <v>24</v>
      </c>
      <c r="G25" s="36"/>
      <c r="H25" s="36"/>
    </row>
    <row r="26" spans="1:11" ht="33.75" customHeight="1">
      <c r="A26" s="52" t="s">
        <v>53</v>
      </c>
      <c r="B26" s="53"/>
      <c r="F26" s="32"/>
      <c r="G26" s="33" t="s">
        <v>54</v>
      </c>
      <c r="H26" s="34"/>
    </row>
    <row r="27" spans="1:11">
      <c r="F27" s="35" t="s">
        <v>24</v>
      </c>
      <c r="G27" s="36"/>
      <c r="H27" s="36"/>
    </row>
  </sheetData>
  <mergeCells count="11">
    <mergeCell ref="G24:H24"/>
    <mergeCell ref="A26:B26"/>
    <mergeCell ref="G26:H2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zoomScale="75" workbookViewId="0">
      <selection activeCell="O6" sqref="O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77.25" customHeight="1">
      <c r="A3" s="2"/>
      <c r="B3" s="5" t="s">
        <v>55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61.5" customHeight="1">
      <c r="A5" s="54" t="s">
        <v>4</v>
      </c>
      <c r="B5" s="54" t="s">
        <v>5</v>
      </c>
      <c r="C5" s="55" t="s">
        <v>6</v>
      </c>
      <c r="D5" s="55"/>
      <c r="E5" s="55"/>
      <c r="F5" s="55" t="s">
        <v>7</v>
      </c>
      <c r="G5" s="55" t="s">
        <v>8</v>
      </c>
      <c r="H5" s="55"/>
      <c r="I5" s="55"/>
      <c r="J5" s="55"/>
      <c r="K5" s="54" t="s">
        <v>56</v>
      </c>
    </row>
    <row r="6" spans="1:13" ht="338.25" customHeight="1">
      <c r="A6" s="54"/>
      <c r="B6" s="54"/>
      <c r="C6" s="56" t="s">
        <v>57</v>
      </c>
      <c r="D6" s="56" t="s">
        <v>58</v>
      </c>
      <c r="E6" s="56" t="s">
        <v>12</v>
      </c>
      <c r="F6" s="55"/>
      <c r="G6" s="56" t="s">
        <v>13</v>
      </c>
      <c r="H6" s="56" t="s">
        <v>59</v>
      </c>
      <c r="I6" s="56" t="s">
        <v>15</v>
      </c>
      <c r="J6" s="56" t="s">
        <v>59</v>
      </c>
      <c r="K6" s="54"/>
    </row>
    <row r="7" spans="1:13" ht="37.5">
      <c r="A7" s="56">
        <v>1</v>
      </c>
      <c r="B7" s="56" t="s">
        <v>16</v>
      </c>
      <c r="C7" s="57">
        <v>119.4</v>
      </c>
      <c r="D7" s="57"/>
      <c r="E7" s="56"/>
      <c r="F7" s="58">
        <f>SUM(C7,D7)</f>
        <v>119.4</v>
      </c>
      <c r="G7" s="59">
        <v>2210</v>
      </c>
      <c r="H7" s="57">
        <v>21.5</v>
      </c>
      <c r="I7" s="60" t="s">
        <v>60</v>
      </c>
      <c r="J7" s="57"/>
      <c r="K7" s="61"/>
    </row>
    <row r="8" spans="1:13" ht="203.25" customHeight="1">
      <c r="A8" s="56"/>
      <c r="B8" s="56"/>
      <c r="C8" s="57"/>
      <c r="D8" s="57"/>
      <c r="E8" s="56"/>
      <c r="F8" s="58"/>
      <c r="G8" s="59">
        <v>2240</v>
      </c>
      <c r="H8" s="57">
        <v>62.6</v>
      </c>
      <c r="I8" s="60" t="s">
        <v>61</v>
      </c>
      <c r="J8" s="57"/>
      <c r="K8" s="61"/>
    </row>
    <row r="9" spans="1:13" ht="18.75">
      <c r="A9" s="56">
        <v>2</v>
      </c>
      <c r="B9" s="56" t="s">
        <v>62</v>
      </c>
      <c r="C9" s="57"/>
      <c r="D9" s="57">
        <v>1.1000000000000001</v>
      </c>
      <c r="E9" s="56" t="s">
        <v>63</v>
      </c>
      <c r="F9" s="58">
        <f>SUM(C9,D9)</f>
        <v>1.1000000000000001</v>
      </c>
      <c r="G9" s="59"/>
      <c r="H9" s="57"/>
      <c r="I9" s="56" t="s">
        <v>63</v>
      </c>
      <c r="J9" s="57">
        <v>1.1000000000000001</v>
      </c>
      <c r="K9" s="61"/>
    </row>
    <row r="10" spans="1:13" ht="37.5">
      <c r="A10" s="56">
        <v>3</v>
      </c>
      <c r="B10" s="56" t="s">
        <v>64</v>
      </c>
      <c r="C10" s="57"/>
      <c r="D10" s="57">
        <v>4</v>
      </c>
      <c r="E10" s="56" t="s">
        <v>63</v>
      </c>
      <c r="F10" s="58">
        <f>SUM(C10,D10)</f>
        <v>4</v>
      </c>
      <c r="G10" s="59"/>
      <c r="H10" s="57"/>
      <c r="I10" s="56" t="s">
        <v>63</v>
      </c>
      <c r="J10" s="57">
        <v>4</v>
      </c>
      <c r="K10" s="61"/>
    </row>
    <row r="11" spans="1:13" ht="18.75">
      <c r="A11" s="56"/>
      <c r="B11" s="56"/>
      <c r="C11" s="57"/>
      <c r="D11" s="57"/>
      <c r="E11" s="56"/>
      <c r="F11" s="58">
        <f>SUM(C11,D11)</f>
        <v>0</v>
      </c>
      <c r="G11" s="59"/>
      <c r="H11" s="57"/>
      <c r="I11" s="60"/>
      <c r="J11" s="57"/>
      <c r="K11" s="61"/>
    </row>
    <row r="12" spans="1:13" ht="18.75">
      <c r="A12" s="62"/>
      <c r="B12" s="62"/>
      <c r="C12" s="63"/>
      <c r="D12" s="63"/>
      <c r="E12" s="64"/>
      <c r="F12" s="58">
        <f>SUM(C12,D12)</f>
        <v>0</v>
      </c>
      <c r="G12" s="62"/>
      <c r="H12" s="63"/>
      <c r="I12" s="64"/>
      <c r="J12" s="63"/>
      <c r="K12" s="61"/>
    </row>
    <row r="13" spans="1:13" ht="18.75">
      <c r="A13" s="62"/>
      <c r="B13" s="65" t="s">
        <v>21</v>
      </c>
      <c r="C13" s="66">
        <f>SUM(C7:C12)</f>
        <v>119.4</v>
      </c>
      <c r="D13" s="66">
        <f>SUM(D7:D12)</f>
        <v>5.0999999999999996</v>
      </c>
      <c r="E13" s="67"/>
      <c r="F13" s="68">
        <f>SUM(C13,D13)</f>
        <v>124.5</v>
      </c>
      <c r="G13" s="69"/>
      <c r="H13" s="66">
        <f>SUM(H7:H12)</f>
        <v>84.1</v>
      </c>
      <c r="I13" s="67"/>
      <c r="J13" s="66">
        <f>SUM(J7:J12)</f>
        <v>5.0999999999999996</v>
      </c>
      <c r="K13" s="70">
        <f>C13-H13</f>
        <v>35.300000000000011</v>
      </c>
    </row>
    <row r="14" spans="1:13" ht="18.7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3" ht="18.7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3" ht="19.5">
      <c r="A16" s="71"/>
      <c r="B16" s="72" t="s">
        <v>22</v>
      </c>
      <c r="C16" s="71"/>
      <c r="D16" s="71"/>
      <c r="E16" s="71"/>
      <c r="F16" s="73"/>
      <c r="G16" s="74" t="s">
        <v>65</v>
      </c>
      <c r="H16" s="75"/>
      <c r="I16" s="71"/>
      <c r="J16" s="71"/>
      <c r="K16" s="71"/>
    </row>
    <row r="17" spans="1:11" ht="19.5">
      <c r="A17" s="71"/>
      <c r="B17" s="72"/>
      <c r="C17" s="71"/>
      <c r="D17" s="71"/>
      <c r="E17" s="71"/>
      <c r="F17" s="76" t="s">
        <v>24</v>
      </c>
      <c r="G17" s="77"/>
      <c r="H17" s="77"/>
      <c r="I17" s="71"/>
      <c r="J17" s="71"/>
      <c r="K17" s="71"/>
    </row>
    <row r="18" spans="1:11" ht="19.5">
      <c r="A18" s="71"/>
      <c r="B18" s="72" t="s">
        <v>25</v>
      </c>
      <c r="C18" s="71"/>
      <c r="D18" s="71"/>
      <c r="E18" s="71"/>
      <c r="F18" s="73"/>
      <c r="G18" s="74" t="s">
        <v>66</v>
      </c>
      <c r="H18" s="75"/>
      <c r="I18" s="71"/>
      <c r="J18" s="71"/>
      <c r="K18" s="71"/>
    </row>
    <row r="19" spans="1:11" ht="18.75">
      <c r="A19" s="71"/>
      <c r="B19" s="71"/>
      <c r="C19" s="71"/>
      <c r="D19" s="71"/>
      <c r="E19" s="71"/>
      <c r="F19" s="76" t="s">
        <v>24</v>
      </c>
      <c r="G19" s="77"/>
      <c r="H19" s="77"/>
      <c r="I19" s="71"/>
      <c r="J19" s="71"/>
      <c r="K19" s="71"/>
    </row>
  </sheetData>
  <mergeCells count="10">
    <mergeCell ref="G16:H16"/>
    <mergeCell ref="G18:H18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D14" sqref="D14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76.5" customHeight="1">
      <c r="A3" s="2"/>
      <c r="B3" s="5" t="s">
        <v>67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21" customHeight="1">
      <c r="A7" s="13">
        <v>1</v>
      </c>
      <c r="B7" s="14" t="s">
        <v>68</v>
      </c>
      <c r="C7" s="15">
        <f>181184/1000</f>
        <v>181.184</v>
      </c>
      <c r="D7" s="15"/>
      <c r="E7" s="16"/>
      <c r="F7" s="17">
        <f>SUM(C7,D7)</f>
        <v>181.184</v>
      </c>
      <c r="G7" s="14">
        <v>2210</v>
      </c>
      <c r="H7" s="15">
        <v>16.8</v>
      </c>
      <c r="I7" s="18" t="s">
        <v>69</v>
      </c>
      <c r="J7" s="15"/>
      <c r="K7" s="19"/>
    </row>
    <row r="8" spans="1:13" ht="21.75" customHeight="1">
      <c r="A8" s="13"/>
      <c r="B8" s="14"/>
      <c r="C8" s="15"/>
      <c r="D8" s="15"/>
      <c r="E8" s="16"/>
      <c r="F8" s="17">
        <f t="shared" ref="F8:F50" si="0">SUM(C8,D8)</f>
        <v>0</v>
      </c>
      <c r="G8" s="14">
        <v>2210</v>
      </c>
      <c r="H8" s="15">
        <v>45.7</v>
      </c>
      <c r="I8" s="18" t="s">
        <v>70</v>
      </c>
      <c r="J8" s="15"/>
      <c r="K8" s="19"/>
    </row>
    <row r="9" spans="1:13" ht="27" customHeight="1">
      <c r="A9" s="13"/>
      <c r="B9" s="14"/>
      <c r="C9" s="15"/>
      <c r="D9" s="15"/>
      <c r="E9" s="16"/>
      <c r="F9" s="17">
        <f t="shared" si="0"/>
        <v>0</v>
      </c>
      <c r="G9" s="14">
        <v>2220</v>
      </c>
      <c r="H9" s="15">
        <f>33444.25/1000</f>
        <v>33.444249999999997</v>
      </c>
      <c r="I9" s="18" t="s">
        <v>71</v>
      </c>
      <c r="J9" s="15"/>
      <c r="K9" s="19"/>
    </row>
    <row r="10" spans="1:13" ht="31.5">
      <c r="A10" s="13"/>
      <c r="B10" s="14"/>
      <c r="C10" s="15"/>
      <c r="D10" s="15"/>
      <c r="E10" s="16"/>
      <c r="F10" s="17">
        <f t="shared" si="0"/>
        <v>0</v>
      </c>
      <c r="G10" s="14">
        <v>2240</v>
      </c>
      <c r="H10" s="15">
        <v>1.8</v>
      </c>
      <c r="I10" s="18" t="s">
        <v>72</v>
      </c>
      <c r="J10" s="15"/>
      <c r="K10" s="19"/>
    </row>
    <row r="11" spans="1:13" ht="22.5" customHeight="1">
      <c r="A11" s="13"/>
      <c r="B11" s="14"/>
      <c r="C11" s="15"/>
      <c r="D11" s="15"/>
      <c r="E11" s="16"/>
      <c r="F11" s="17">
        <f t="shared" si="0"/>
        <v>0</v>
      </c>
      <c r="G11" s="14">
        <v>2240</v>
      </c>
      <c r="H11" s="15">
        <v>20.399999999999999</v>
      </c>
      <c r="I11" s="18" t="s">
        <v>73</v>
      </c>
      <c r="J11" s="15"/>
      <c r="K11" s="19"/>
    </row>
    <row r="12" spans="1:13" ht="63">
      <c r="A12" s="13"/>
      <c r="B12" s="14"/>
      <c r="C12" s="15"/>
      <c r="D12" s="15"/>
      <c r="E12" s="16"/>
      <c r="F12" s="17">
        <f t="shared" si="0"/>
        <v>0</v>
      </c>
      <c r="G12" s="20">
        <v>2240</v>
      </c>
      <c r="H12" s="39">
        <v>3</v>
      </c>
      <c r="I12" s="16" t="s">
        <v>74</v>
      </c>
      <c r="J12" s="15"/>
      <c r="K12" s="19"/>
    </row>
    <row r="13" spans="1:13" ht="31.5">
      <c r="A13" s="13"/>
      <c r="B13" s="14"/>
      <c r="C13" s="15"/>
      <c r="D13" s="15"/>
      <c r="E13" s="16"/>
      <c r="F13" s="17">
        <f t="shared" si="0"/>
        <v>0</v>
      </c>
      <c r="G13" s="20">
        <v>3110</v>
      </c>
      <c r="H13" s="15">
        <v>23.7</v>
      </c>
      <c r="I13" s="16" t="s">
        <v>75</v>
      </c>
      <c r="J13" s="15"/>
      <c r="K13" s="19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9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9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9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9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9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9"/>
    </row>
    <row r="20" spans="1:11" ht="15.75" hidden="1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9"/>
    </row>
    <row r="21" spans="1:11" ht="15.75" hidden="1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9"/>
    </row>
    <row r="22" spans="1:11" ht="15.75" hidden="1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9"/>
    </row>
    <row r="23" spans="1:11" ht="15.75" hidden="1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9"/>
    </row>
    <row r="24" spans="1:11" ht="15.75" hidden="1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9"/>
    </row>
    <row r="25" spans="1:11" ht="15.75" hidden="1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9"/>
    </row>
    <row r="26" spans="1:11" ht="15.75" hidden="1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9"/>
    </row>
    <row r="27" spans="1:11" ht="15.75" hidden="1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9"/>
    </row>
    <row r="28" spans="1:11" ht="15.75" hidden="1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9"/>
    </row>
    <row r="29" spans="1:11" ht="15.75" hidden="1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9"/>
    </row>
    <row r="30" spans="1:11" ht="15.75" hidden="1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9"/>
    </row>
    <row r="31" spans="1:11" ht="15.75" hidden="1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9"/>
    </row>
    <row r="32" spans="1:11" ht="15.75" hidden="1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9"/>
    </row>
    <row r="33" spans="1:11" ht="15.75" hidden="1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9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9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9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9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9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9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9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9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9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9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9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9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9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9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9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9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9"/>
    </row>
    <row r="50" spans="1:11" ht="15.75">
      <c r="A50" s="22"/>
      <c r="B50" s="25" t="s">
        <v>21</v>
      </c>
      <c r="C50" s="26">
        <f>SUM(C7:C49)</f>
        <v>181.184</v>
      </c>
      <c r="D50" s="26">
        <f>SUM(D7:D49)</f>
        <v>0</v>
      </c>
      <c r="E50" s="27"/>
      <c r="F50" s="28">
        <f t="shared" si="0"/>
        <v>181.184</v>
      </c>
      <c r="G50" s="29"/>
      <c r="H50" s="26">
        <f>SUM(H7:H49)</f>
        <v>144.84424999999999</v>
      </c>
      <c r="I50" s="27"/>
      <c r="J50" s="26">
        <f>SUM(J7:J49)</f>
        <v>0</v>
      </c>
      <c r="K50" s="30">
        <f>C50-H50</f>
        <v>36.339750000000009</v>
      </c>
    </row>
    <row r="53" spans="1:11" ht="15.75">
      <c r="B53" s="31" t="s">
        <v>76</v>
      </c>
      <c r="F53" s="32"/>
      <c r="G53" s="33" t="s">
        <v>77</v>
      </c>
      <c r="H53" s="34"/>
    </row>
    <row r="54" spans="1:11">
      <c r="B54" s="31"/>
      <c r="F54" s="35" t="s">
        <v>24</v>
      </c>
      <c r="G54" s="36"/>
      <c r="H54" s="36"/>
    </row>
    <row r="55" spans="1:11" ht="15.75">
      <c r="B55" s="31" t="s">
        <v>25</v>
      </c>
      <c r="F55" s="32"/>
      <c r="G55" s="33" t="s">
        <v>78</v>
      </c>
      <c r="H55" s="34"/>
    </row>
    <row r="56" spans="1:11">
      <c r="F56" s="35" t="s">
        <v>24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3"/>
  <sheetViews>
    <sheetView topLeftCell="B7" workbookViewId="0">
      <selection activeCell="D29" sqref="D29"/>
    </sheetView>
  </sheetViews>
  <sheetFormatPr defaultRowHeight="15"/>
  <cols>
    <col min="1" max="1" width="11.5703125" customWidth="1"/>
    <col min="2" max="2" width="24.42578125" customWidth="1"/>
    <col min="3" max="3" width="12.28515625" customWidth="1"/>
    <col min="4" max="4" width="14.28515625" customWidth="1"/>
    <col min="5" max="5" width="27.42578125" customWidth="1"/>
    <col min="6" max="6" width="12.5703125" customWidth="1"/>
    <col min="7" max="7" width="17.42578125" customWidth="1"/>
    <col min="8" max="8" width="10.5703125" customWidth="1"/>
    <col min="9" max="9" width="28.85546875" customWidth="1"/>
    <col min="11" max="11" width="20.5703125" customWidth="1"/>
  </cols>
  <sheetData>
    <row r="1" spans="1:11">
      <c r="J1" s="78" t="s">
        <v>79</v>
      </c>
      <c r="K1" s="78"/>
    </row>
    <row r="2" spans="1:11" ht="24" customHeight="1">
      <c r="J2" s="79" t="s">
        <v>80</v>
      </c>
      <c r="K2" s="79"/>
    </row>
    <row r="3" spans="1:11">
      <c r="B3" s="80"/>
      <c r="J3" s="81" t="s">
        <v>81</v>
      </c>
      <c r="K3" s="78"/>
    </row>
    <row r="4" spans="1:11" ht="0.75" customHeight="1"/>
    <row r="5" spans="1:11" hidden="1"/>
    <row r="6" spans="1:11" ht="21">
      <c r="A6" s="82" t="s">
        <v>82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21">
      <c r="A7" s="82" t="s">
        <v>83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21">
      <c r="A8" s="83" t="s">
        <v>84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ht="21">
      <c r="A9" s="82" t="s">
        <v>85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1" spans="1:11" ht="44.25" customHeight="1">
      <c r="A11" s="84" t="s">
        <v>86</v>
      </c>
      <c r="B11" s="85" t="s">
        <v>87</v>
      </c>
      <c r="C11" s="86" t="s">
        <v>88</v>
      </c>
      <c r="D11" s="87"/>
      <c r="E11" s="88"/>
      <c r="F11" s="85" t="s">
        <v>89</v>
      </c>
      <c r="G11" s="86" t="s">
        <v>90</v>
      </c>
      <c r="H11" s="87"/>
      <c r="I11" s="87"/>
      <c r="J11" s="88"/>
      <c r="K11" s="85" t="s">
        <v>91</v>
      </c>
    </row>
    <row r="12" spans="1:11" ht="97.5" customHeight="1">
      <c r="A12" s="89"/>
      <c r="B12" s="90"/>
      <c r="C12" s="91" t="s">
        <v>92</v>
      </c>
      <c r="D12" s="91" t="s">
        <v>93</v>
      </c>
      <c r="E12" s="11" t="s">
        <v>12</v>
      </c>
      <c r="F12" s="90"/>
      <c r="G12" s="92" t="s">
        <v>94</v>
      </c>
      <c r="H12" s="92" t="s">
        <v>95</v>
      </c>
      <c r="I12" s="11" t="s">
        <v>15</v>
      </c>
      <c r="J12" s="92" t="s">
        <v>95</v>
      </c>
      <c r="K12" s="90"/>
    </row>
    <row r="13" spans="1:11" ht="30">
      <c r="A13" s="84" t="s">
        <v>96</v>
      </c>
      <c r="B13" s="93" t="s">
        <v>39</v>
      </c>
      <c r="C13" s="93">
        <v>40.200000000000003</v>
      </c>
      <c r="D13" s="93"/>
      <c r="E13" s="93"/>
      <c r="F13" s="93">
        <f>C13+D13</f>
        <v>40.200000000000003</v>
      </c>
      <c r="G13" s="93">
        <v>2220</v>
      </c>
      <c r="H13" s="93">
        <v>0.4</v>
      </c>
      <c r="I13" s="94" t="s">
        <v>97</v>
      </c>
      <c r="J13" s="93"/>
      <c r="K13" s="93"/>
    </row>
    <row r="14" spans="1:11" ht="45">
      <c r="A14" s="95"/>
      <c r="B14" s="93"/>
      <c r="C14" s="93"/>
      <c r="D14" s="93"/>
      <c r="E14" s="93"/>
      <c r="F14" s="93">
        <f>C14+D14</f>
        <v>0</v>
      </c>
      <c r="G14" s="93">
        <v>2240</v>
      </c>
      <c r="H14" s="93">
        <v>0.8</v>
      </c>
      <c r="I14" s="94" t="s">
        <v>98</v>
      </c>
      <c r="J14" s="93"/>
      <c r="K14" s="96">
        <f>F13-H13-H14</f>
        <v>39.000000000000007</v>
      </c>
    </row>
    <row r="15" spans="1:11" ht="90" customHeight="1">
      <c r="A15" s="95"/>
      <c r="B15" s="93" t="s">
        <v>99</v>
      </c>
      <c r="C15" s="93"/>
      <c r="D15" s="96">
        <v>42</v>
      </c>
      <c r="E15" s="94" t="s">
        <v>100</v>
      </c>
      <c r="F15" s="96">
        <f>C15+D15</f>
        <v>42</v>
      </c>
      <c r="G15" s="93"/>
      <c r="H15" s="93"/>
      <c r="I15" s="94" t="s">
        <v>101</v>
      </c>
      <c r="J15" s="96">
        <v>42</v>
      </c>
      <c r="K15" s="96"/>
    </row>
    <row r="16" spans="1:11" ht="45">
      <c r="A16" s="95"/>
      <c r="B16" s="94" t="s">
        <v>102</v>
      </c>
      <c r="C16" s="93"/>
      <c r="D16" s="93">
        <v>33.9</v>
      </c>
      <c r="E16" s="93" t="s">
        <v>103</v>
      </c>
      <c r="F16" s="96">
        <f>C16+D16</f>
        <v>33.9</v>
      </c>
      <c r="G16" s="93"/>
      <c r="H16" s="93"/>
      <c r="I16" s="94" t="s">
        <v>104</v>
      </c>
      <c r="J16" s="93">
        <v>33.9</v>
      </c>
      <c r="K16" s="93"/>
    </row>
    <row r="17" spans="1:12" ht="45">
      <c r="A17" s="89"/>
      <c r="B17" s="94" t="s">
        <v>105</v>
      </c>
      <c r="C17" s="93"/>
      <c r="D17" s="93">
        <v>7.5</v>
      </c>
      <c r="E17" s="94" t="s">
        <v>106</v>
      </c>
      <c r="F17" s="96">
        <f>C17+D17</f>
        <v>7.5</v>
      </c>
      <c r="G17" s="93"/>
      <c r="H17" s="93"/>
      <c r="I17" s="94" t="s">
        <v>107</v>
      </c>
      <c r="J17" s="93">
        <v>7.5</v>
      </c>
      <c r="K17" s="93"/>
    </row>
    <row r="18" spans="1:12" ht="31.5">
      <c r="A18" s="97" t="s">
        <v>108</v>
      </c>
      <c r="B18" s="98"/>
      <c r="C18" s="99">
        <f>C13+C14+C15+C16+C17</f>
        <v>40.200000000000003</v>
      </c>
      <c r="D18" s="99">
        <f>D13+D14+D15+D16+D17</f>
        <v>83.4</v>
      </c>
      <c r="E18" s="99"/>
      <c r="F18" s="99">
        <f>F13+F14+F15+F16+F17</f>
        <v>123.6</v>
      </c>
      <c r="G18" s="99"/>
      <c r="H18" s="99">
        <f>H13+H14+H15+H16+H17</f>
        <v>1.2000000000000002</v>
      </c>
      <c r="I18" s="99"/>
      <c r="J18" s="99">
        <f>J13+J14+J15+J16+J17</f>
        <v>83.4</v>
      </c>
      <c r="K18" s="100">
        <f>K13+K14+K15+K16+K17</f>
        <v>39.000000000000007</v>
      </c>
    </row>
    <row r="19" spans="1:12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ht="15.75">
      <c r="B20" s="31" t="s">
        <v>22</v>
      </c>
      <c r="F20" s="32"/>
      <c r="G20" s="33" t="s">
        <v>109</v>
      </c>
      <c r="H20" s="34"/>
    </row>
    <row r="21" spans="1:12">
      <c r="B21" s="31"/>
      <c r="F21" s="35" t="s">
        <v>24</v>
      </c>
      <c r="G21" s="36"/>
      <c r="H21" s="36"/>
    </row>
    <row r="22" spans="1:12" ht="15.75">
      <c r="B22" s="31" t="s">
        <v>25</v>
      </c>
      <c r="F22" s="32"/>
      <c r="G22" s="33" t="s">
        <v>110</v>
      </c>
      <c r="H22" s="34"/>
    </row>
    <row r="23" spans="1:12">
      <c r="F23" s="35" t="s">
        <v>24</v>
      </c>
      <c r="G23" s="36"/>
      <c r="H23" s="36"/>
    </row>
  </sheetData>
  <mergeCells count="14">
    <mergeCell ref="K11:K12"/>
    <mergeCell ref="A13:A17"/>
    <mergeCell ref="G20:H20"/>
    <mergeCell ref="G22:H22"/>
    <mergeCell ref="J2:K2"/>
    <mergeCell ref="A6:K6"/>
    <mergeCell ref="A7:K7"/>
    <mergeCell ref="A8:K8"/>
    <mergeCell ref="A9:K9"/>
    <mergeCell ref="A11:A12"/>
    <mergeCell ref="B11:B12"/>
    <mergeCell ref="C11:E11"/>
    <mergeCell ref="F11:F12"/>
    <mergeCell ref="G11:J11"/>
  </mergeCells>
  <pageMargins left="0.19685039370078741" right="0.19685039370078741" top="0.19685039370078741" bottom="0.19685039370078741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17</vt:i4>
      </vt:variant>
    </vt:vector>
  </HeadingPairs>
  <TitlesOfParts>
    <vt:vector size="41" baseType="lpstr">
      <vt:lpstr>КМПДЦ</vt:lpstr>
      <vt:lpstr>Суваг</vt:lpstr>
      <vt:lpstr>Фтізіотерапевтична</vt:lpstr>
      <vt:lpstr>ДЗ СМСЧ № 10</vt:lpstr>
      <vt:lpstr>ДЗ СМСЧ № 11</vt:lpstr>
      <vt:lpstr>КДЦ голосіївського</vt:lpstr>
      <vt:lpstr>КДЦ №1 дарницького</vt:lpstr>
      <vt:lpstr>КДЦ №2</vt:lpstr>
      <vt:lpstr>КДЦД дарницького</vt:lpstr>
      <vt:lpstr>КДЦ деснянського</vt:lpstr>
      <vt:lpstr>КДЦ Дніпровського</vt:lpstr>
      <vt:lpstr>КДЦД Дніпровського</vt:lpstr>
      <vt:lpstr>КДЦ печерського</vt:lpstr>
      <vt:lpstr>КДЦ подільського</vt:lpstr>
      <vt:lpstr>КДЦ святошинського</vt:lpstr>
      <vt:lpstr>КДЦ соломянського</vt:lpstr>
      <vt:lpstr>КНП "КДЦ" Шевченківського р-ну </vt:lpstr>
      <vt:lpstr>Кмпд №2</vt:lpstr>
      <vt:lpstr>Кмпд №5</vt:lpstr>
      <vt:lpstr>ШВД №1</vt:lpstr>
      <vt:lpstr>ШВД №2</vt:lpstr>
      <vt:lpstr>ШВД№3</vt:lpstr>
      <vt:lpstr>ШВД №4</vt:lpstr>
      <vt:lpstr>ШВД№5</vt:lpstr>
      <vt:lpstr>'КНП "КДЦ" Шевченківського р-ну '!Excel_BuiltIn_Print_Area</vt:lpstr>
      <vt:lpstr>'ДЗ СМСЧ № 10'!Область_печати</vt:lpstr>
      <vt:lpstr>'ДЗ СМСЧ № 11'!Область_печати</vt:lpstr>
      <vt:lpstr>'КДЦ №1 дарницького'!Область_печати</vt:lpstr>
      <vt:lpstr>'КДЦ №2'!Область_печати</vt:lpstr>
      <vt:lpstr>'КДЦ голосіївського'!Область_печати</vt:lpstr>
      <vt:lpstr>'КДЦ деснянського'!Область_печати</vt:lpstr>
      <vt:lpstr>'КДЦ Дніпровського'!Область_печати</vt:lpstr>
      <vt:lpstr>'КДЦ печерського'!Область_печати</vt:lpstr>
      <vt:lpstr>'КДЦ подільського'!Область_печати</vt:lpstr>
      <vt:lpstr>'КДЦ святошинського'!Область_печати</vt:lpstr>
      <vt:lpstr>'КДЦ соломянського'!Область_печати</vt:lpstr>
      <vt:lpstr>'Кмпд №2'!Область_печати</vt:lpstr>
      <vt:lpstr>'Кмпд №5'!Область_печати</vt:lpstr>
      <vt:lpstr>КМПДЦ!Область_печати</vt:lpstr>
      <vt:lpstr>Суваг!Область_печати</vt:lpstr>
      <vt:lpstr>Фтізіотерапевтична!Область_печати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2018-04-10T14:14:53Z</dcterms:modified>
</cp:coreProperties>
</file>