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1"/>
  </bookViews>
  <sheets>
    <sheet name="Берізка" sheetId="1" r:id="rId1"/>
    <sheet name="ММГОДЕЦЬКОГО" sheetId="2" r:id="rId2"/>
  </sheets>
  <definedNames>
    <definedName name="_xlnm.Print_Area" localSheetId="0">'Берізка'!$A$1:$K$30</definedName>
    <definedName name="_xlnm.Print_Area" localSheetId="1">'ММГОДЕЦЬКОГО'!$A$1:$K$58</definedName>
  </definedNames>
  <calcPr fullCalcOnLoad="1"/>
</workbook>
</file>

<file path=xl/sharedStrings.xml><?xml version="1.0" encoding="utf-8"?>
<sst xmlns="http://schemas.openxmlformats.org/spreadsheetml/2006/main" count="117" uniqueCount="58">
  <si>
    <t xml:space="preserve">          Додаток до листа</t>
  </si>
  <si>
    <t xml:space="preserve">             від ________ 2018 № ______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</si>
  <si>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</si>
  <si>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</si>
  <si>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</si>
  <si>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</si>
  <si>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</si>
  <si>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</si>
  <si>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</si>
  <si>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</si>
  <si>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</si>
  <si>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</si>
  <si>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</si>
  <si>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</si>
  <si>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</si>
  <si>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</si>
  <si>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ВСЬОГО по закладу</t>
  </si>
  <si>
    <t>Головний лікар</t>
  </si>
  <si>
    <t>Могильний О.І.</t>
  </si>
  <si>
    <t>(підпис)           (ініціали і прізвище) </t>
  </si>
  <si>
    <t>Головний бухгалтер</t>
  </si>
  <si>
    <t>Вороніна І.В.</t>
  </si>
  <si>
    <t>КО "Спілка Самаритян"</t>
  </si>
  <si>
    <t>прод. харчування</t>
  </si>
  <si>
    <t>Приватна особа</t>
  </si>
  <si>
    <t>ТОВ "Деліція"</t>
  </si>
  <si>
    <t>ТОВ "Рубеж"</t>
  </si>
  <si>
    <t>іграшки</t>
  </si>
  <si>
    <t>ТОВ "Натане-Фарм"</t>
  </si>
  <si>
    <t>медикаменти</t>
  </si>
  <si>
    <t>ВіДіАвтосітіКільцева</t>
  </si>
  <si>
    <t>канц.товари</t>
  </si>
  <si>
    <t>Компанія "Агроскоп"</t>
  </si>
  <si>
    <t>госп.матеріали</t>
  </si>
  <si>
    <t>ТОВ "Парі"</t>
  </si>
  <si>
    <t>меблі</t>
  </si>
  <si>
    <t>миючі засоби</t>
  </si>
  <si>
    <t>засоби гігієни</t>
  </si>
  <si>
    <t>мякий інвентар</t>
  </si>
  <si>
    <t>ТОВ "Еско-Північ"</t>
  </si>
  <si>
    <t>основні засоби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</si>
  <si>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</si>
  <si>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___Київський міський будинок дитини "Берізка"___за__ІІ__квартал__2018___року </t>
  </si>
  <si>
    <t>електроприбори</t>
  </si>
  <si>
    <t>інвентар</t>
  </si>
  <si>
    <t>засоби по догляду за малюками</t>
  </si>
  <si>
    <t>продукти харчування</t>
  </si>
  <si>
    <t>ТОВ"Хіп Україна"</t>
  </si>
  <si>
    <t>СП ТОВ "Нива Переясловщини"</t>
  </si>
  <si>
    <t>Податкова служба</t>
  </si>
  <si>
    <t>Управління поліції охорони з фізичної безпеки</t>
  </si>
  <si>
    <t>Центр СНІДУ</t>
  </si>
  <si>
    <t>Ашан</t>
  </si>
  <si>
    <t>ТОВ "Комфі-Трейд"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</si>
  <si>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ІІ квартал 2018року </t>
  </si>
  <si>
    <t>Телемагазин "ТЮСО"</t>
  </si>
  <si>
    <t>Т.В. Лимар</t>
  </si>
  <si>
    <t>М.Ю. Кінаш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</si>
</sst>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2" fontId="12" fillId="33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4" fontId="14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Continuous" vertical="top"/>
      <protection/>
    </xf>
    <xf numFmtId="0" fontId="17" fillId="0" borderId="0" xfId="57" applyFont="1" applyBorder="1" applyAlignment="1">
      <alignment horizontal="centerContinuous" vertical="top"/>
      <protection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6" fillId="0" borderId="11" xfId="57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distributed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план використання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zoomScalePageLayoutView="0" workbookViewId="0" topLeftCell="A1">
      <selection activeCell="J13" sqref="J1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42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15</v>
      </c>
      <c r="C7" s="9">
        <v>2.23</v>
      </c>
      <c r="D7" s="9">
        <f>18.29+3.73+1.75+3.11</f>
        <v>26.88</v>
      </c>
      <c r="E7" s="10" t="s">
        <v>37</v>
      </c>
      <c r="F7" s="11">
        <f>SUM(C7,D7)</f>
        <v>29.11</v>
      </c>
      <c r="G7" s="8"/>
      <c r="H7" s="9"/>
      <c r="I7" s="12" t="s">
        <v>37</v>
      </c>
      <c r="J7" s="9">
        <v>26.6</v>
      </c>
      <c r="K7" s="13">
        <f>F7-J7-H7</f>
        <v>2.509999999999998</v>
      </c>
    </row>
    <row r="8" spans="1:11" ht="15.75">
      <c r="A8" s="7"/>
      <c r="B8" s="8"/>
      <c r="C8" s="9"/>
      <c r="D8" s="9">
        <f>17.4+5.75+2.75+1.8+0.45</f>
        <v>28.15</v>
      </c>
      <c r="E8" s="10" t="s">
        <v>38</v>
      </c>
      <c r="F8" s="11">
        <f aca="true" t="shared" si="0" ref="F8:F22">SUM(C8,D8)</f>
        <v>28.15</v>
      </c>
      <c r="G8" s="8"/>
      <c r="H8" s="9"/>
      <c r="I8" s="12" t="s">
        <v>38</v>
      </c>
      <c r="J8" s="9"/>
      <c r="K8" s="13">
        <f>F8-J8</f>
        <v>28.15</v>
      </c>
    </row>
    <row r="9" spans="1:11" ht="15.75">
      <c r="A9" s="7"/>
      <c r="B9" s="8"/>
      <c r="C9" s="9"/>
      <c r="D9" s="9">
        <f>9.51+6.75</f>
        <v>16.259999999999998</v>
      </c>
      <c r="E9" s="10" t="s">
        <v>43</v>
      </c>
      <c r="F9" s="11">
        <f t="shared" si="0"/>
        <v>16.259999999999998</v>
      </c>
      <c r="G9" s="8"/>
      <c r="H9" s="9"/>
      <c r="I9" s="12" t="s">
        <v>43</v>
      </c>
      <c r="J9" s="9"/>
      <c r="K9" s="13">
        <f>F9-J9</f>
        <v>16.259999999999998</v>
      </c>
    </row>
    <row r="10" spans="1:11" ht="15.75">
      <c r="A10" s="7"/>
      <c r="B10" s="8"/>
      <c r="C10" s="9"/>
      <c r="D10" s="9">
        <f>12.85</f>
        <v>12.85</v>
      </c>
      <c r="E10" s="10" t="s">
        <v>44</v>
      </c>
      <c r="F10" s="11">
        <f t="shared" si="0"/>
        <v>12.85</v>
      </c>
      <c r="G10" s="25"/>
      <c r="H10" s="9"/>
      <c r="I10" s="10" t="s">
        <v>44</v>
      </c>
      <c r="J10" s="9"/>
      <c r="K10" s="13">
        <f>F10-J10</f>
        <v>12.85</v>
      </c>
    </row>
    <row r="11" spans="1:11" ht="15.75">
      <c r="A11" s="7"/>
      <c r="B11" s="8"/>
      <c r="C11" s="9"/>
      <c r="D11" s="9">
        <f>1.53+0.39</f>
        <v>1.92</v>
      </c>
      <c r="E11" s="10" t="s">
        <v>27</v>
      </c>
      <c r="F11" s="11">
        <f t="shared" si="0"/>
        <v>1.92</v>
      </c>
      <c r="G11" s="25"/>
      <c r="H11" s="9"/>
      <c r="I11" s="10" t="s">
        <v>27</v>
      </c>
      <c r="J11" s="9"/>
      <c r="K11" s="13">
        <f>F11-J11</f>
        <v>1.92</v>
      </c>
    </row>
    <row r="12" spans="1:11" ht="32.25" customHeight="1">
      <c r="A12" s="7"/>
      <c r="B12" s="8"/>
      <c r="C12" s="9"/>
      <c r="D12" s="9">
        <f>94.12+25.69+7.06+2.51+6.3+2.44+4.96+0.56</f>
        <v>143.64000000000001</v>
      </c>
      <c r="E12" s="10" t="s">
        <v>45</v>
      </c>
      <c r="F12" s="11">
        <f t="shared" si="0"/>
        <v>143.64000000000001</v>
      </c>
      <c r="G12" s="8"/>
      <c r="H12" s="9"/>
      <c r="I12" s="10" t="s">
        <v>45</v>
      </c>
      <c r="J12" s="9">
        <v>8.32</v>
      </c>
      <c r="K12" s="13">
        <f>F12-J12</f>
        <v>135.32000000000002</v>
      </c>
    </row>
    <row r="13" spans="1:11" ht="31.5">
      <c r="A13" s="7"/>
      <c r="B13" s="8"/>
      <c r="C13" s="9"/>
      <c r="D13" s="9">
        <f>19.27+20.85+11.96+17.8</f>
        <v>69.88000000000001</v>
      </c>
      <c r="E13" s="10" t="s">
        <v>46</v>
      </c>
      <c r="F13" s="11">
        <f t="shared" si="0"/>
        <v>69.88000000000001</v>
      </c>
      <c r="G13" s="8"/>
      <c r="H13" s="9"/>
      <c r="I13" s="10" t="s">
        <v>46</v>
      </c>
      <c r="J13" s="9">
        <v>18.86</v>
      </c>
      <c r="K13" s="13">
        <f aca="true" t="shared" si="1" ref="K13:K21">F13-J13</f>
        <v>51.02000000000001</v>
      </c>
    </row>
    <row r="14" spans="1:11" ht="31.5">
      <c r="A14" s="7">
        <v>2</v>
      </c>
      <c r="B14" s="8" t="s">
        <v>47</v>
      </c>
      <c r="C14" s="9"/>
      <c r="D14" s="9">
        <f>58.26</f>
        <v>58.26</v>
      </c>
      <c r="E14" s="10" t="s">
        <v>46</v>
      </c>
      <c r="F14" s="11">
        <f t="shared" si="0"/>
        <v>58.26</v>
      </c>
      <c r="G14" s="8"/>
      <c r="H14" s="9"/>
      <c r="I14" s="10" t="s">
        <v>46</v>
      </c>
      <c r="J14" s="9">
        <v>25.2</v>
      </c>
      <c r="K14" s="13">
        <f t="shared" si="1"/>
        <v>33.06</v>
      </c>
    </row>
    <row r="15" spans="1:11" ht="31.5">
      <c r="A15" s="7">
        <v>3</v>
      </c>
      <c r="B15" s="37" t="s">
        <v>48</v>
      </c>
      <c r="C15" s="9"/>
      <c r="D15" s="9">
        <f>0.42</f>
        <v>0.42</v>
      </c>
      <c r="E15" s="10" t="s">
        <v>46</v>
      </c>
      <c r="F15" s="11">
        <f t="shared" si="0"/>
        <v>0.42</v>
      </c>
      <c r="G15" s="8"/>
      <c r="H15" s="9"/>
      <c r="I15" s="10" t="s">
        <v>46</v>
      </c>
      <c r="J15" s="9">
        <v>0.42</v>
      </c>
      <c r="K15" s="13">
        <f t="shared" si="1"/>
        <v>0</v>
      </c>
    </row>
    <row r="16" spans="1:11" ht="15.75">
      <c r="A16" s="7">
        <v>4</v>
      </c>
      <c r="B16" s="8" t="s">
        <v>49</v>
      </c>
      <c r="C16" s="9"/>
      <c r="D16" s="9">
        <v>2.05</v>
      </c>
      <c r="E16" s="10" t="s">
        <v>37</v>
      </c>
      <c r="F16" s="11">
        <f t="shared" si="0"/>
        <v>2.05</v>
      </c>
      <c r="G16" s="8"/>
      <c r="H16" s="9"/>
      <c r="I16" s="12" t="s">
        <v>37</v>
      </c>
      <c r="J16" s="9">
        <v>2.05</v>
      </c>
      <c r="K16" s="13">
        <f t="shared" si="1"/>
        <v>0</v>
      </c>
    </row>
    <row r="17" spans="1:11" ht="47.25">
      <c r="A17" s="7">
        <v>5</v>
      </c>
      <c r="B17" s="37" t="s">
        <v>50</v>
      </c>
      <c r="C17" s="9"/>
      <c r="D17" s="9">
        <v>0.9</v>
      </c>
      <c r="E17" s="10" t="s">
        <v>37</v>
      </c>
      <c r="F17" s="11">
        <f t="shared" si="0"/>
        <v>0.9</v>
      </c>
      <c r="G17" s="8"/>
      <c r="H17" s="9"/>
      <c r="I17" s="12" t="s">
        <v>37</v>
      </c>
      <c r="J17" s="9">
        <v>0.9</v>
      </c>
      <c r="K17" s="13">
        <f t="shared" si="1"/>
        <v>0</v>
      </c>
    </row>
    <row r="18" spans="1:11" ht="31.5">
      <c r="A18" s="7"/>
      <c r="B18" s="37"/>
      <c r="C18" s="9"/>
      <c r="D18" s="9">
        <f>6.9+0.48</f>
        <v>7.380000000000001</v>
      </c>
      <c r="E18" s="10" t="s">
        <v>45</v>
      </c>
      <c r="F18" s="11">
        <f t="shared" si="0"/>
        <v>7.380000000000001</v>
      </c>
      <c r="G18" s="8"/>
      <c r="H18" s="9"/>
      <c r="I18" s="10" t="s">
        <v>45</v>
      </c>
      <c r="J18" s="9"/>
      <c r="K18" s="13">
        <f t="shared" si="1"/>
        <v>7.380000000000001</v>
      </c>
    </row>
    <row r="19" spans="1:11" ht="31.5">
      <c r="A19" s="7">
        <v>6</v>
      </c>
      <c r="B19" s="37" t="s">
        <v>51</v>
      </c>
      <c r="C19" s="9"/>
      <c r="D19" s="9">
        <f>11.2</f>
        <v>11.2</v>
      </c>
      <c r="E19" s="10" t="s">
        <v>46</v>
      </c>
      <c r="F19" s="11">
        <f t="shared" si="0"/>
        <v>11.2</v>
      </c>
      <c r="G19" s="8"/>
      <c r="H19" s="9"/>
      <c r="I19" s="10" t="s">
        <v>46</v>
      </c>
      <c r="J19" s="9">
        <v>11.2</v>
      </c>
      <c r="K19" s="13">
        <f t="shared" si="1"/>
        <v>0</v>
      </c>
    </row>
    <row r="20" spans="1:11" ht="31.5">
      <c r="A20" s="7">
        <v>7</v>
      </c>
      <c r="B20" s="37" t="s">
        <v>52</v>
      </c>
      <c r="C20" s="9"/>
      <c r="D20" s="9">
        <v>1.07</v>
      </c>
      <c r="E20" s="10" t="s">
        <v>46</v>
      </c>
      <c r="F20" s="11">
        <f t="shared" si="0"/>
        <v>1.07</v>
      </c>
      <c r="G20" s="8"/>
      <c r="H20" s="9"/>
      <c r="I20" s="10" t="s">
        <v>46</v>
      </c>
      <c r="J20" s="9">
        <v>1.07</v>
      </c>
      <c r="K20" s="13">
        <f t="shared" si="1"/>
        <v>0</v>
      </c>
    </row>
    <row r="21" spans="1:11" ht="15.75">
      <c r="A21" s="7">
        <v>8</v>
      </c>
      <c r="B21" s="8" t="s">
        <v>53</v>
      </c>
      <c r="C21" s="9"/>
      <c r="D21" s="9">
        <v>6.7</v>
      </c>
      <c r="E21" s="10" t="s">
        <v>40</v>
      </c>
      <c r="F21" s="11">
        <f t="shared" si="0"/>
        <v>6.7</v>
      </c>
      <c r="G21" s="8"/>
      <c r="H21" s="9"/>
      <c r="I21" s="10" t="s">
        <v>40</v>
      </c>
      <c r="J21" s="9">
        <v>6.7</v>
      </c>
      <c r="K21" s="13">
        <f t="shared" si="1"/>
        <v>0</v>
      </c>
    </row>
    <row r="22" spans="1:11" ht="15.75">
      <c r="A22" s="14"/>
      <c r="B22" s="15" t="s">
        <v>16</v>
      </c>
      <c r="C22" s="16">
        <f>SUM(C7:C21)</f>
        <v>2.23</v>
      </c>
      <c r="D22" s="16">
        <f>SUM(D7:D21)</f>
        <v>387.55999999999995</v>
      </c>
      <c r="E22" s="17"/>
      <c r="F22" s="18">
        <f t="shared" si="0"/>
        <v>389.78999999999996</v>
      </c>
      <c r="G22" s="19"/>
      <c r="H22" s="16">
        <f>SUM(H7:H21)</f>
        <v>0</v>
      </c>
      <c r="I22" s="17"/>
      <c r="J22" s="16">
        <f>SUM(J7:J21)</f>
        <v>101.32000000000001</v>
      </c>
      <c r="K22" s="20">
        <f>F22-H22-J22</f>
        <v>288.46999999999997</v>
      </c>
    </row>
    <row r="25" spans="2:8" ht="15.75">
      <c r="B25" s="21" t="s">
        <v>17</v>
      </c>
      <c r="F25" s="22"/>
      <c r="G25" s="29" t="s">
        <v>18</v>
      </c>
      <c r="H25" s="30"/>
    </row>
    <row r="26" spans="2:8" ht="15">
      <c r="B26" s="21"/>
      <c r="F26" s="23" t="s">
        <v>19</v>
      </c>
      <c r="G26" s="24"/>
      <c r="H26" s="24"/>
    </row>
    <row r="27" spans="2:8" ht="15.75">
      <c r="B27" s="21" t="s">
        <v>20</v>
      </c>
      <c r="F27" s="22"/>
      <c r="G27" s="29" t="s">
        <v>21</v>
      </c>
      <c r="H27" s="30"/>
    </row>
    <row r="28" spans="6:8" ht="15">
      <c r="F28" s="23" t="s">
        <v>19</v>
      </c>
      <c r="G28" s="24"/>
      <c r="H28" s="24"/>
    </row>
  </sheetData>
  <sheetProtection/>
  <mergeCells count="10">
    <mergeCell ref="G25:H25"/>
    <mergeCell ref="G27:H2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zoomScaleNormal="75" zoomScalePageLayoutView="0" workbookViewId="0" topLeftCell="A1">
      <selection activeCell="B3" sqref="B3:J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54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/>
      <c r="B7" s="8" t="s">
        <v>22</v>
      </c>
      <c r="C7" s="9"/>
      <c r="D7" s="9">
        <v>254.231</v>
      </c>
      <c r="E7" s="10" t="s">
        <v>23</v>
      </c>
      <c r="F7" s="11">
        <f>SUM(C7,D7)</f>
        <v>254.231</v>
      </c>
      <c r="G7" s="8">
        <v>2230</v>
      </c>
      <c r="H7" s="9"/>
      <c r="I7" s="12"/>
      <c r="J7" s="9">
        <v>253.17</v>
      </c>
      <c r="K7" s="13">
        <v>0</v>
      </c>
    </row>
    <row r="8" spans="1:11" ht="15.75">
      <c r="A8" s="7"/>
      <c r="B8" s="8" t="s">
        <v>24</v>
      </c>
      <c r="C8" s="9"/>
      <c r="D8" s="9">
        <v>68.081</v>
      </c>
      <c r="E8" s="10" t="s">
        <v>23</v>
      </c>
      <c r="F8" s="11">
        <f aca="true" t="shared" si="0" ref="F8:F50">SUM(C8,D8)</f>
        <v>68.081</v>
      </c>
      <c r="G8" s="38">
        <v>2230</v>
      </c>
      <c r="H8" s="9"/>
      <c r="I8" s="12"/>
      <c r="J8" s="9">
        <v>40.361</v>
      </c>
      <c r="K8" s="13">
        <v>0</v>
      </c>
    </row>
    <row r="9" spans="1:11" ht="15.75">
      <c r="A9" s="7"/>
      <c r="B9" s="8" t="s">
        <v>25</v>
      </c>
      <c r="C9" s="9"/>
      <c r="D9" s="9">
        <v>0.922</v>
      </c>
      <c r="E9" s="10" t="s">
        <v>23</v>
      </c>
      <c r="F9" s="11">
        <f t="shared" si="0"/>
        <v>0.922</v>
      </c>
      <c r="G9" s="38">
        <v>2230</v>
      </c>
      <c r="H9" s="9"/>
      <c r="I9" s="12"/>
      <c r="J9" s="9">
        <v>0.922</v>
      </c>
      <c r="K9" s="13">
        <v>0</v>
      </c>
    </row>
    <row r="10" spans="1:11" ht="15.75">
      <c r="A10" s="7"/>
      <c r="B10" s="8" t="s">
        <v>26</v>
      </c>
      <c r="C10" s="9"/>
      <c r="D10" s="9">
        <v>0.758</v>
      </c>
      <c r="E10" s="10" t="s">
        <v>23</v>
      </c>
      <c r="F10" s="11">
        <f t="shared" si="0"/>
        <v>0.758</v>
      </c>
      <c r="G10" s="38">
        <v>2230</v>
      </c>
      <c r="H10" s="9"/>
      <c r="I10" s="12"/>
      <c r="J10" s="9">
        <v>0.758</v>
      </c>
      <c r="K10" s="13">
        <v>0</v>
      </c>
    </row>
    <row r="11" spans="1:11" ht="15.75">
      <c r="A11" s="7"/>
      <c r="B11" s="8" t="s">
        <v>24</v>
      </c>
      <c r="C11" s="9"/>
      <c r="D11" s="9">
        <v>46.211</v>
      </c>
      <c r="E11" s="10" t="s">
        <v>27</v>
      </c>
      <c r="F11" s="11">
        <f t="shared" si="0"/>
        <v>46.211</v>
      </c>
      <c r="G11" s="38"/>
      <c r="H11" s="9"/>
      <c r="I11" s="12"/>
      <c r="J11" s="9"/>
      <c r="K11" s="13"/>
    </row>
    <row r="12" spans="1:11" ht="15.75">
      <c r="A12" s="7"/>
      <c r="B12" s="8" t="s">
        <v>28</v>
      </c>
      <c r="C12" s="9"/>
      <c r="D12" s="9">
        <v>32.573</v>
      </c>
      <c r="E12" s="10" t="s">
        <v>29</v>
      </c>
      <c r="F12" s="11">
        <f t="shared" si="0"/>
        <v>32.573</v>
      </c>
      <c r="G12" s="39">
        <v>2220</v>
      </c>
      <c r="H12" s="9"/>
      <c r="I12" s="10"/>
      <c r="J12" s="9">
        <v>32.57</v>
      </c>
      <c r="K12" s="13"/>
    </row>
    <row r="13" spans="1:11" ht="15.75">
      <c r="A13" s="7"/>
      <c r="B13" s="8" t="s">
        <v>30</v>
      </c>
      <c r="C13" s="9"/>
      <c r="D13" s="9">
        <v>105.513</v>
      </c>
      <c r="E13" s="10" t="s">
        <v>31</v>
      </c>
      <c r="F13" s="11">
        <f t="shared" si="0"/>
        <v>105.513</v>
      </c>
      <c r="G13" s="39">
        <v>2210</v>
      </c>
      <c r="H13" s="9"/>
      <c r="I13" s="10"/>
      <c r="J13" s="9">
        <v>98.16</v>
      </c>
      <c r="K13" s="13"/>
    </row>
    <row r="14" spans="1:11" ht="15.75">
      <c r="A14" s="7"/>
      <c r="B14" s="8" t="s">
        <v>32</v>
      </c>
      <c r="C14" s="9"/>
      <c r="D14" s="9">
        <v>72.182</v>
      </c>
      <c r="E14" s="10" t="s">
        <v>33</v>
      </c>
      <c r="F14" s="11">
        <f t="shared" si="0"/>
        <v>72.182</v>
      </c>
      <c r="G14" s="38">
        <v>2210</v>
      </c>
      <c r="H14" s="9"/>
      <c r="I14" s="10"/>
      <c r="J14" s="9">
        <v>65.38</v>
      </c>
      <c r="K14" s="13"/>
    </row>
    <row r="15" spans="1:11" ht="15.75">
      <c r="A15" s="25"/>
      <c r="B15" s="8" t="s">
        <v>34</v>
      </c>
      <c r="C15" s="9"/>
      <c r="D15" s="9">
        <v>45.434</v>
      </c>
      <c r="E15" s="10" t="s">
        <v>35</v>
      </c>
      <c r="F15" s="11">
        <f t="shared" si="0"/>
        <v>45.434</v>
      </c>
      <c r="G15" s="38"/>
      <c r="H15" s="9"/>
      <c r="I15" s="10"/>
      <c r="J15" s="9"/>
      <c r="K15" s="13"/>
    </row>
    <row r="16" spans="1:11" ht="15" customHeight="1">
      <c r="A16" s="25"/>
      <c r="B16" s="8" t="s">
        <v>24</v>
      </c>
      <c r="C16" s="9"/>
      <c r="D16" s="9">
        <v>68.135</v>
      </c>
      <c r="E16" s="10" t="s">
        <v>36</v>
      </c>
      <c r="F16" s="11">
        <f t="shared" si="0"/>
        <v>68.135</v>
      </c>
      <c r="G16" s="38">
        <v>2210</v>
      </c>
      <c r="H16" s="9"/>
      <c r="I16" s="10"/>
      <c r="J16" s="9">
        <v>25.45</v>
      </c>
      <c r="K16" s="13"/>
    </row>
    <row r="17" spans="1:11" ht="15.75">
      <c r="A17" s="7"/>
      <c r="B17" s="8"/>
      <c r="C17" s="9"/>
      <c r="D17" s="9">
        <v>224.618</v>
      </c>
      <c r="E17" s="10" t="s">
        <v>37</v>
      </c>
      <c r="F17" s="11">
        <f t="shared" si="0"/>
        <v>224.618</v>
      </c>
      <c r="G17" s="38">
        <v>2210</v>
      </c>
      <c r="H17" s="9"/>
      <c r="I17" s="10"/>
      <c r="J17" s="9">
        <v>165.25</v>
      </c>
      <c r="K17" s="13"/>
    </row>
    <row r="18" spans="1:11" ht="15.75">
      <c r="A18" s="7"/>
      <c r="B18" s="8"/>
      <c r="C18" s="9"/>
      <c r="D18" s="9">
        <v>129.62</v>
      </c>
      <c r="E18" s="10" t="s">
        <v>38</v>
      </c>
      <c r="F18" s="11">
        <f t="shared" si="0"/>
        <v>129.62</v>
      </c>
      <c r="G18" s="38"/>
      <c r="H18" s="9"/>
      <c r="I18" s="10"/>
      <c r="J18" s="9"/>
      <c r="K18" s="13"/>
    </row>
    <row r="19" spans="1:11" ht="15.75">
      <c r="A19" s="7"/>
      <c r="B19" s="8" t="s">
        <v>39</v>
      </c>
      <c r="C19" s="9"/>
      <c r="D19" s="9">
        <v>389.962</v>
      </c>
      <c r="E19" s="10" t="s">
        <v>40</v>
      </c>
      <c r="F19" s="11">
        <f t="shared" si="0"/>
        <v>389.962</v>
      </c>
      <c r="G19" s="38"/>
      <c r="H19" s="9"/>
      <c r="I19" s="10"/>
      <c r="J19" s="9"/>
      <c r="K19" s="13"/>
    </row>
    <row r="20" spans="1:11" ht="15.75">
      <c r="A20" s="7"/>
      <c r="B20" s="8" t="s">
        <v>24</v>
      </c>
      <c r="C20" s="9">
        <v>227.547</v>
      </c>
      <c r="D20" s="9"/>
      <c r="E20" s="10"/>
      <c r="F20" s="11">
        <f t="shared" si="0"/>
        <v>227.547</v>
      </c>
      <c r="G20" s="38"/>
      <c r="H20" s="9"/>
      <c r="I20" s="10"/>
      <c r="J20" s="9"/>
      <c r="K20" s="13"/>
    </row>
    <row r="21" spans="1:11" ht="15.75">
      <c r="A21" s="7"/>
      <c r="B21" s="8" t="s">
        <v>24</v>
      </c>
      <c r="C21" s="9"/>
      <c r="D21" s="9">
        <v>7.451</v>
      </c>
      <c r="E21" s="10" t="s">
        <v>29</v>
      </c>
      <c r="F21" s="11">
        <f t="shared" si="0"/>
        <v>7.451</v>
      </c>
      <c r="G21" s="38">
        <v>2220</v>
      </c>
      <c r="H21" s="9"/>
      <c r="I21" s="10"/>
      <c r="J21" s="9">
        <v>7.45</v>
      </c>
      <c r="K21" s="13"/>
    </row>
    <row r="22" spans="1:11" ht="15.75">
      <c r="A22" s="7"/>
      <c r="B22" s="8" t="s">
        <v>24</v>
      </c>
      <c r="C22" s="9"/>
      <c r="D22" s="9">
        <v>9.856</v>
      </c>
      <c r="E22" s="10" t="s">
        <v>40</v>
      </c>
      <c r="F22" s="11">
        <f t="shared" si="0"/>
        <v>9.856</v>
      </c>
      <c r="G22" s="38"/>
      <c r="H22" s="9"/>
      <c r="I22" s="10"/>
      <c r="J22" s="9"/>
      <c r="K22" s="13"/>
    </row>
    <row r="23" spans="1:11" ht="15.75">
      <c r="A23" s="7"/>
      <c r="B23" s="8" t="s">
        <v>55</v>
      </c>
      <c r="C23" s="9"/>
      <c r="D23" s="9">
        <v>50</v>
      </c>
      <c r="E23" s="10" t="s">
        <v>40</v>
      </c>
      <c r="F23" s="11">
        <f t="shared" si="0"/>
        <v>50</v>
      </c>
      <c r="G23" s="3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227.547</v>
      </c>
      <c r="D50" s="16">
        <f>SUM(D7:D49)</f>
        <v>1505.5469999999998</v>
      </c>
      <c r="E50" s="17"/>
      <c r="F50" s="18">
        <f t="shared" si="0"/>
        <v>1733.0939999999998</v>
      </c>
      <c r="G50" s="19"/>
      <c r="H50" s="16">
        <f>SUM(H7:H49)</f>
        <v>0</v>
      </c>
      <c r="I50" s="17"/>
      <c r="J50" s="16">
        <f>SUM(J7:J49)</f>
        <v>689.4710000000001</v>
      </c>
      <c r="K50" s="20">
        <f>C50-H50</f>
        <v>227.547</v>
      </c>
    </row>
    <row r="53" spans="2:8" ht="15.75">
      <c r="B53" s="21" t="s">
        <v>41</v>
      </c>
      <c r="F53" s="22"/>
      <c r="G53" s="29" t="s">
        <v>56</v>
      </c>
      <c r="H53" s="30"/>
    </row>
    <row r="54" spans="2:8" ht="15">
      <c r="B54" s="21"/>
      <c r="F54" s="23" t="s">
        <v>19</v>
      </c>
      <c r="G54" s="24"/>
      <c r="H54" s="24"/>
    </row>
    <row r="55" spans="2:8" ht="15.75">
      <c r="B55" s="21" t="s">
        <v>20</v>
      </c>
      <c r="F55" s="22"/>
      <c r="G55" s="29" t="s">
        <v>57</v>
      </c>
      <c r="H55" s="30"/>
    </row>
    <row r="56" spans="6:8" ht="15">
      <c r="F56" s="23" t="s">
        <v>19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Бугера Юлия</dc:creator>
  <cp:keywords/>
  <dc:description/>
  <cp:lastModifiedBy>kadeval</cp:lastModifiedBy>
  <cp:lastPrinted>2017-09-07T05:44:19Z</cp:lastPrinted>
  <dcterms:created xsi:type="dcterms:W3CDTF">2017-09-06T12:41:31Z</dcterms:created>
  <dcterms:modified xsi:type="dcterms:W3CDTF">2018-07-09T08:05:55Z</dcterms:modified>
  <cp:category/>
  <cp:version/>
  <cp:contentType/>
  <cp:contentStatus/>
</cp:coreProperties>
</file>