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0" windowWidth="28800" windowHeight="12435" activeTab="0"/>
  </bookViews>
  <sheets>
    <sheet name="цпмсд2 голосів" sheetId="1" r:id="rId1"/>
    <sheet name="цпмсд 1 дарниц" sheetId="2" r:id="rId2"/>
    <sheet name="цпмсд2 дарница" sheetId="3" r:id="rId3"/>
    <sheet name="цпмсд дарниць" sheetId="4" r:id="rId4"/>
    <sheet name="цпмсд2 деснян" sheetId="5" r:id="rId5"/>
    <sheet name="цпмсд4 дес" sheetId="6" r:id="rId6"/>
    <sheet name="цпмсд2 дніпро" sheetId="7" r:id="rId7"/>
    <sheet name="цпмсд3 дніпро" sheetId="8" r:id="rId8"/>
    <sheet name="цпмсд4 дніпро" sheetId="9" r:id="rId9"/>
    <sheet name="цпмсд русан" sheetId="10" r:id="rId10"/>
    <sheet name="цпмсд2 обол" sheetId="11" r:id="rId11"/>
    <sheet name="цпмсд печер" sheetId="12" r:id="rId12"/>
    <sheet name="цпмсд1под" sheetId="13" r:id="rId13"/>
    <sheet name="цпмсд2под" sheetId="14" r:id="rId14"/>
    <sheet name="цпмсд1 свят" sheetId="15" r:id="rId15"/>
    <sheet name="цпмсд2свят" sheetId="16" r:id="rId16"/>
    <sheet name="цпмсд3свят" sheetId="17" r:id="rId17"/>
    <sheet name="цпмсд1" sheetId="18" r:id="rId18"/>
    <sheet name="цпмсд2шев" sheetId="19" r:id="rId19"/>
    <sheet name="цпмсд3" sheetId="20" r:id="rId20"/>
  </sheets>
  <definedNames>
    <definedName name="_xlnm.Print_Area" localSheetId="3">'цпмсд дарниць'!$A$1:$K$21</definedName>
    <definedName name="_xlnm.Print_Area" localSheetId="11">'цпмсд печер'!$A$1:$K$58</definedName>
    <definedName name="_xlnm.Print_Area" localSheetId="9">'цпмсд русан'!$A$1:$K$56</definedName>
    <definedName name="_xlnm.Print_Area" localSheetId="17">'цпмсд1'!$A$1:$K$36</definedName>
    <definedName name="_xlnm.Print_Area" localSheetId="14">'цпмсд1 свят'!$A$1:$K$58</definedName>
    <definedName name="_xlnm.Print_Area" localSheetId="12">'цпмсд1под'!$A$1:$K$26</definedName>
    <definedName name="_xlnm.Print_Area" localSheetId="0">'цпмсд2 голосів'!$A$1:$K$58</definedName>
    <definedName name="_xlnm.Print_Area" localSheetId="2">'цпмсд2 дарница'!#REF!</definedName>
    <definedName name="_xlnm.Print_Area" localSheetId="4">'цпмсд2 деснян'!$A$1:$K$58</definedName>
    <definedName name="_xlnm.Print_Area" localSheetId="6">'цпмсд2 дніпро'!$A$1:$K$30</definedName>
    <definedName name="_xlnm.Print_Area" localSheetId="10">'цпмсд2 обол'!$A$1:$K$55</definedName>
    <definedName name="_xlnm.Print_Area" localSheetId="15">'цпмсд2свят'!$A$1:$K$58</definedName>
    <definedName name="_xlnm.Print_Area" localSheetId="18">'цпмсд2шев'!$A$1:$K$36</definedName>
    <definedName name="_xlnm.Print_Area" localSheetId="19">'цпмсд3'!$A$1:$K$19</definedName>
    <definedName name="_xlnm.Print_Area" localSheetId="7">'цпмсд3 дніпро'!$A$1:$K$58</definedName>
    <definedName name="_xlnm.Print_Area" localSheetId="16">'цпмсд3свят'!$A$1:$K$58</definedName>
    <definedName name="_xlnm.Print_Area" localSheetId="5">'цпмсд4 дес'!$A$1:$K$34</definedName>
    <definedName name="_xlnm.Print_Area" localSheetId="8">'цпмсд4 дніпро'!$A$1:$K$26</definedName>
  </definedNames>
  <calcPr fullCalcOnLoad="1"/>
</workbook>
</file>

<file path=xl/sharedStrings.xml><?xml version="1.0" encoding="utf-8"?>
<sst xmlns="http://schemas.openxmlformats.org/spreadsheetml/2006/main" count="668" uniqueCount="248">
  <si>
    <t xml:space="preserve">          Додаток до листа</t>
  </si>
  <si>
    <t xml:space="preserve">             від ________ 2018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</si>
  <si>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за Ш квартал  2019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</si>
  <si>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</si>
  <si>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</si>
  <si>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</si>
  <si>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</si>
  <si>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</si>
  <si>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</si>
  <si>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</si>
  <si>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</si>
  <si>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</si>
  <si>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</si>
  <si>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</si>
  <si>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</si>
  <si>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</si>
  <si>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КП "КЖСЕ"</t>
  </si>
  <si>
    <t>ТОВ "Лайфселл"</t>
  </si>
  <si>
    <t>ПрАТ "Київстар"</t>
  </si>
  <si>
    <t>Фізична особа</t>
  </si>
  <si>
    <t xml:space="preserve">Орендар Кінаш </t>
  </si>
  <si>
    <t>вакціна</t>
  </si>
  <si>
    <t>Централізовани</t>
  </si>
  <si>
    <t>поставки МОЗ</t>
  </si>
  <si>
    <t>Медична статистика</t>
  </si>
  <si>
    <t>ВСЬОГО по закладу</t>
  </si>
  <si>
    <t>Директор</t>
  </si>
  <si>
    <t>Лось Г.М</t>
  </si>
  <si>
    <t>(підпис)           (ініціали і прізвище) </t>
  </si>
  <si>
    <t>Головний бухгалтер</t>
  </si>
  <si>
    <t>Софіенко О.І.</t>
  </si>
  <si>
    <t>т.258-60-79</t>
  </si>
  <si>
    <t>Керівник установи</t>
  </si>
  <si>
    <t>Додаток до листа ДОЗ</t>
  </si>
  <si>
    <t>№ з/п</t>
  </si>
  <si>
    <r>
      <t>В грошовій формі,</t>
    </r>
    <r>
      <rPr>
        <b/>
        <sz val="10"/>
        <color indexed="8"/>
        <rFont val="Times New Roman"/>
        <family val="1"/>
      </rPr>
      <t xml:space="preserve"> тис. грн</t>
    </r>
  </si>
  <si>
    <t>Фізичні особи</t>
  </si>
  <si>
    <t>А.А. Горбач</t>
  </si>
  <si>
    <t>Т.М. Федорчук</t>
  </si>
  <si>
    <t xml:space="preserve"> від 30.09.2019 № 061-9382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</si>
  <si>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</rPr>
      <t xml:space="preserve">" за </t>
    </r>
    <r>
      <rPr>
        <b/>
        <u val="single"/>
        <sz val="14"/>
        <color indexed="8"/>
        <rFont val="Times New Roman"/>
        <family val="1"/>
      </rPr>
      <t xml:space="preserve">ІІІ квартал 2019 року </t>
    </r>
  </si>
  <si>
    <t>Всього отримано благодійних пожертв, тис. грн.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</si>
  <si>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грн.</t>
    </r>
  </si>
  <si>
    <r>
      <t>В грошовій формі,</t>
    </r>
    <r>
      <rPr>
        <b/>
        <sz val="10"/>
        <color indexed="8"/>
        <rFont val="Times New Roman"/>
        <family val="1"/>
      </rPr>
      <t xml:space="preserve"> тис. грн.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</si>
  <si>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тис.грн.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</si>
  <si>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тис.грн.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</si>
  <si>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ІІІ квартал 2019 року </t>
  </si>
  <si>
    <t xml:space="preserve">                                                                                                                                      </t>
  </si>
  <si>
    <t>МФБ "Дар життя"</t>
  </si>
  <si>
    <t>Тест-касета  д/визачення кардіомаркерів (СТМС9001,31.07.2020), шт.</t>
  </si>
  <si>
    <t>ФОП Бондарєва Л.В.</t>
  </si>
  <si>
    <t>Тест- смужки   для рівня глюкози в крові(тест-смужки MS), набір, шт</t>
  </si>
  <si>
    <t>ФОП Грушова О.А.</t>
  </si>
  <si>
    <t>Тест для діагностики вірусного гепатиту В СІТО TEST Гепатит В, шт.</t>
  </si>
  <si>
    <t>Тест для діагностики вірусного гепатиту С СІТО  TESТ Гепатит  С, шт.</t>
  </si>
  <si>
    <t>ФОП Мітрохін С.Т.</t>
  </si>
  <si>
    <t>ФОП Софієва Т.В.</t>
  </si>
  <si>
    <t>ФОП Чеботарьова С.М.</t>
  </si>
  <si>
    <t>ФОП Сафарова Н.Г.,                               ФОП Мітрохін С.Т.                                      ФОП Іскускова О.О.</t>
  </si>
  <si>
    <t>RL-7 Реагент "Lyse" 500 мл відкрита система, шт</t>
  </si>
  <si>
    <t>Тест- система для виявлення антитіл IgG до вірусу гепатиту А СІТО TEST HAV IgG №20, уп</t>
  </si>
  <si>
    <t>Алентьєва Л.І.</t>
  </si>
  <si>
    <t>Панченко З.П.</t>
  </si>
  <si>
    <t>Виконавець: Зайченко О.І.</t>
  </si>
  <si>
    <t xml:space="preserve">                              Волос  Л.В.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</si>
  <si>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</si>
  <si>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 ЦПМСД Дарницького району за_ІІІ_квартал_2019_року </t>
  </si>
  <si>
    <t>придбання контейнеру для сміття</t>
  </si>
  <si>
    <t>оновлення програмного забезпечення, касове обслуговування,</t>
  </si>
  <si>
    <t>сплата за електроенергію</t>
  </si>
  <si>
    <t>Сміщук Ю.О.</t>
  </si>
  <si>
    <t>Циба-Котенко І.М.</t>
  </si>
  <si>
    <t xml:space="preserve">             від 20.03.2018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</si>
  <si>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"ЦПМСД № 2 " Деснянського р-ну м.Києва за 9 місяців_2019_року </t>
  </si>
  <si>
    <t>залишок з попереднього періоду</t>
  </si>
  <si>
    <t>послуги банку</t>
  </si>
  <si>
    <t>Трушкіна Л.І.</t>
  </si>
  <si>
    <t>Дякончук Л.В.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</si>
  <si>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№4" Деснянського р-ну м.Києва за IІІ квартал 2019 року </t>
  </si>
  <si>
    <t>Господарські товари</t>
  </si>
  <si>
    <t>Петришина Г.В.</t>
  </si>
  <si>
    <t>Житніковська  Г.М.</t>
  </si>
  <si>
    <t>Громадська організація"Наш дім Березняки"</t>
  </si>
  <si>
    <t>меблі для медичного інвентарю</t>
  </si>
  <si>
    <t>(Квартальний О.А.)</t>
  </si>
  <si>
    <t>(Сингаївська С.П.)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</si>
  <si>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Комунальне некомерційне підприємство "Центр первинної медико-санітарної допомоги №3 Дніпровського району м.Києва" за_3 квартал 2019_року </t>
  </si>
  <si>
    <t>ТОВ "Тедді Віжн"</t>
  </si>
  <si>
    <t>Соляна печера "Соль"</t>
  </si>
  <si>
    <t>О.І.Ністряну</t>
  </si>
  <si>
    <t>Н.П.Мірошниченко</t>
  </si>
  <si>
    <t>Додаток до листа</t>
  </si>
  <si>
    <t>від 30.09.2019 р. № 061-9382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</si>
  <si>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ІІI   квартал  2019_____року </t>
  </si>
  <si>
    <r>
      <t xml:space="preserve">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</si>
  <si>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Залишок невикористаних грошових коштів, товарів та послуг на кінець звітного періоду,                                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</si>
  <si>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                       (товари і послуги),               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</si>
  <si>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</si>
  <si>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Сума,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</si>
  <si>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t>БО "100 відсотків життя. Київський регіон"</t>
  </si>
  <si>
    <t>-</t>
  </si>
  <si>
    <t xml:space="preserve">М'який інвентар                     (халат медичний) </t>
  </si>
  <si>
    <t>ГО "Спілка розвитку сучасного мистецтва Дніпровського району м.Києва"</t>
  </si>
  <si>
    <t>Медичне обладнання</t>
  </si>
  <si>
    <t>Н.П.Поліванова</t>
  </si>
  <si>
    <t xml:space="preserve">                                                          (підпис)           (ініціали і прізвище) </t>
  </si>
  <si>
    <t>Т.М.Осадча</t>
  </si>
  <si>
    <t xml:space="preserve">                                                       (підпис)           (ініціали і прізвище) 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</si>
  <si>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3 квартал 2019 року </t>
  </si>
  <si>
    <t>Довірена особа ТОВ"Тедді Віжн" Чічкін Володимир Сергійович</t>
  </si>
  <si>
    <t>ТОВ "РА "МЕДІА-СЕРВІС"</t>
  </si>
  <si>
    <t>Довірена особа ТОВ" Хелз-Медіа" Клімов Іван Олегович</t>
  </si>
  <si>
    <t>Довірена особа ТОВ"Промовіжин" Сова Володимир Миколайович</t>
  </si>
  <si>
    <t>Фізична особа Каюкіна Е.В.</t>
  </si>
  <si>
    <t>Л.В. Шупік</t>
  </si>
  <si>
    <t>Н.Г.Христенко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</si>
  <si>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3 квартал 2019 року </t>
  </si>
  <si>
    <t>Фізичі  особи                                          *</t>
  </si>
  <si>
    <t>оновлення  комп"ютерої</t>
  </si>
  <si>
    <t>ФОП Панасюк  Н.О,</t>
  </si>
  <si>
    <t>програми   "МЕДОК"</t>
  </si>
  <si>
    <t>ТОВ "Центр сімейної медицини УЛДЦ"</t>
  </si>
  <si>
    <t>консультативні послуги</t>
  </si>
  <si>
    <t>навчання з охорони праці</t>
  </si>
  <si>
    <t>послуги з обслуговування рахунків</t>
  </si>
  <si>
    <t>оновлення  електронних підписів</t>
  </si>
  <si>
    <t>сплата адміністративного здору</t>
  </si>
  <si>
    <t>в т.ч. залишок на   01.01.2019р</t>
  </si>
  <si>
    <t>В.о.директора</t>
  </si>
  <si>
    <t>Іваницька І.О.</t>
  </si>
  <si>
    <t>Нешкуренко Н.В.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</si>
  <si>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   "ЦПМСД"  Печерського району м. Київа    за  ІІІ  квартал   2019 року </t>
  </si>
  <si>
    <t>ФО Охрімець П.В.</t>
  </si>
  <si>
    <t>меблі</t>
  </si>
  <si>
    <t xml:space="preserve">          </t>
  </si>
  <si>
    <t xml:space="preserve">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</si>
  <si>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3 квартал 2019 року </t>
  </si>
  <si>
    <r>
      <t>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</si>
  <si>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послуги звязку </t>
  </si>
  <si>
    <t>Л.М. Вагалюк</t>
  </si>
  <si>
    <t>Н.П. Мосійчук</t>
  </si>
  <si>
    <r>
      <rPr>
        <b/>
        <sz val="13"/>
        <rFont val="Times New Roman"/>
        <family val="0"/>
      </rPr>
      <t>ІНФОРМАЦІЯ</t>
    </r>
  </si>
  <si>
    <r>
      <rPr>
        <b/>
        <sz val="13"/>
        <rFont val="Times New Roman"/>
        <family val="0"/>
      </rPr>
      <t>про надходження і використання благодійних пожертв від фізичних та юридичних осіб</t>
    </r>
  </si>
  <si>
    <r>
      <rPr>
        <b/>
        <sz val="13"/>
        <rFont val="Times New Roman"/>
        <family val="0"/>
      </rPr>
      <t>за 3 квартал 2019 року</t>
    </r>
  </si>
  <si>
    <t>КНП"ЦПМСД №2 Подільського р-ну м. Києва</t>
  </si>
  <si>
    <r>
      <rPr>
        <b/>
        <sz val="8"/>
        <rFont val="Times New Roman"/>
        <family val="0"/>
      </rPr>
      <t xml:space="preserve">найменування закладу </t>
    </r>
    <r>
      <rPr>
        <b/>
        <sz val="8"/>
        <rFont val="Arial Unicode MS"/>
        <family val="0"/>
      </rPr>
      <t>охорони здоров'я</t>
    </r>
  </si>
  <si>
    <r>
      <rPr>
        <sz val="8"/>
        <rFont val="Times New Roman"/>
        <family val="1"/>
      </rPr>
      <t>Період</t>
    </r>
  </si>
  <si>
    <r>
      <rPr>
        <sz val="8"/>
        <rFont val="Times New Roman"/>
        <family val="1"/>
      </rPr>
      <t>Найменування юридичної особи (або позначення фізичної особи)</t>
    </r>
  </si>
  <si>
    <r>
      <rPr>
        <sz val="8"/>
        <rFont val="Times New Roman"/>
        <family val="1"/>
      </rPr>
      <t>Благодійні пожертви, що були отримані закладом охорони здоров'я від фізичних та юридичних осіб</t>
    </r>
  </si>
  <si>
    <r>
      <rPr>
        <sz val="8"/>
        <rFont val="Times New Roman"/>
        <family val="1"/>
      </rPr>
      <t>Всього отримано благодійних пожертв, тис. грн.</t>
    </r>
  </si>
  <si>
    <r>
      <rPr>
        <sz val="8"/>
        <rFont val="Times New Roman"/>
        <family val="1"/>
      </rPr>
      <t>Використання закладом охорони здоров'я благодійних пожертв, отриманих у грошовій та натуральній (товари і послуги) формі</t>
    </r>
  </si>
  <si>
    <r>
      <rPr>
        <sz val="8"/>
        <rFont val="Times New Roman"/>
        <family val="1"/>
      </rPr>
      <t>Залишок невикористаних грошових коштів, товарів та послуг на кінець звітного періоду, тис. грн.</t>
    </r>
  </si>
  <si>
    <r>
      <rPr>
        <sz val="8"/>
        <rFont val="Times New Roman"/>
        <family val="1"/>
      </rPr>
      <t>В грошовій формі, тис. грн.</t>
    </r>
  </si>
  <si>
    <r>
      <rPr>
        <sz val="8"/>
        <rFont val="Times New Roman"/>
        <family val="1"/>
      </rPr>
      <t>В натуральній формі (товари і послуги), тис. грн.</t>
    </r>
  </si>
  <si>
    <r>
      <rPr>
        <sz val="8"/>
        <rFont val="Times New Roman"/>
        <family val="1"/>
      </rPr>
      <t>Перелік товарів і послуг в натуральній формі</t>
    </r>
  </si>
  <si>
    <r>
      <rPr>
        <sz val="8"/>
        <rFont val="Times New Roman"/>
        <family val="1"/>
      </rPr>
      <t>Напрямки використання у грошовій формі (статгя витрат)</t>
    </r>
  </si>
  <si>
    <r>
      <rPr>
        <sz val="8"/>
        <rFont val="Times New Roman"/>
        <family val="1"/>
      </rPr>
      <t>Сума, тис. грн.</t>
    </r>
  </si>
  <si>
    <r>
      <rPr>
        <sz val="8"/>
        <rFont val="Times New Roman"/>
        <family val="1"/>
      </rPr>
      <t>Перелік використаних товарів та послуг у натуральній формі</t>
    </r>
  </si>
  <si>
    <r>
      <rPr>
        <sz val="8"/>
        <rFont val="Times New Roman"/>
        <family val="1"/>
      </rPr>
      <t>Судіа, тис. гри.</t>
    </r>
  </si>
  <si>
    <r>
      <rPr>
        <sz val="8"/>
        <rFont val="Times New Roman"/>
        <family val="1"/>
      </rPr>
      <t>ІІ квартал</t>
    </r>
  </si>
  <si>
    <t>ДП "Укрмедпостач"МОЗ України</t>
  </si>
  <si>
    <t>Медикаменти</t>
  </si>
  <si>
    <t>Грамадська організація "Центр Плюс"</t>
  </si>
  <si>
    <t xml:space="preserve">Модернізація матер.-техн.бази </t>
  </si>
  <si>
    <r>
      <rPr>
        <sz val="8"/>
        <rFont val="Times New Roman"/>
        <family val="1"/>
      </rPr>
      <t>0,0</t>
    </r>
  </si>
  <si>
    <r>
      <rPr>
        <sz val="8"/>
        <rFont val="Times New Roman"/>
        <family val="1"/>
      </rPr>
      <t>Всього за рік</t>
    </r>
  </si>
  <si>
    <r>
      <rPr>
        <sz val="6"/>
        <rFont val="Arial Unicode MS"/>
        <family val="2"/>
      </rPr>
      <t>X</t>
    </r>
  </si>
  <si>
    <t>Н.П.Білічук</t>
  </si>
  <si>
    <t>В.А.Сірош</t>
  </si>
  <si>
    <t>т.4848227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</si>
  <si>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ІІІ квартал 2019 року </t>
  </si>
  <si>
    <t>сечовий аналізатор URI TEX (3 шт)</t>
  </si>
  <si>
    <t>банківські послуги</t>
  </si>
  <si>
    <t>Зелена Н.А.</t>
  </si>
  <si>
    <t>Нічегівська Л.М.</t>
  </si>
  <si>
    <t>Залишок на початок року</t>
  </si>
  <si>
    <t xml:space="preserve"> Предмети, матеріали та інвентар</t>
  </si>
  <si>
    <t xml:space="preserve">Фізичні особи </t>
  </si>
  <si>
    <t>Послуги зв'язку</t>
  </si>
  <si>
    <t>Комісія банку</t>
  </si>
  <si>
    <t>Н. Петрученко</t>
  </si>
  <si>
    <t>Л. Йовенко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</si>
  <si>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КНП "Центр первиннної медико - санітарної допомоги № 2" Святошинського р-ну м. Києва   за ІІ квартал 2019 року </t>
    </r>
  </si>
  <si>
    <t xml:space="preserve">Оплата навчання </t>
  </si>
  <si>
    <t xml:space="preserve">Директора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</si>
  <si>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3" Святошинського району м. Києва за ІІІ квартал 2019 року </t>
  </si>
  <si>
    <t>Залишок на початок звітного періоду</t>
  </si>
  <si>
    <t>Благодійні внески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</si>
  <si>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_КНП"ЦПМСД№1"  Шевченківського району  міста  Києва  за  3  квартал  2019 р. </t>
  </si>
  <si>
    <r>
      <t xml:space="preserve">В  натуральній формі (товари і послуги),       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</si>
  <si>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         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</si>
  <si>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            тис. грн</t>
    </r>
  </si>
  <si>
    <t>База спеціального медичного постачання м.Києва</t>
  </si>
  <si>
    <t>Медикаменти (вакцина)</t>
  </si>
  <si>
    <t>Департамент охорони здоров'я виконавчого органу Київскої міської ради</t>
  </si>
  <si>
    <t>Біолік Туберкулін  ППД-Л (вакцина)</t>
  </si>
  <si>
    <t>БО "100  відсотків життя. Київський регіон"</t>
  </si>
  <si>
    <t>Швидкий тест смужки  для виявлення  антитіл до вірусу  імонодефециту людини (ВІЛ) (колоїдне золото)</t>
  </si>
  <si>
    <t>Експрес -тест ВІЛ-1.2.0,"Швидка відповідь"</t>
  </si>
  <si>
    <t>Інформаційний стенд</t>
  </si>
  <si>
    <t>Буклетниця-трансформатор</t>
  </si>
  <si>
    <t>Халати медичні</t>
  </si>
  <si>
    <t>ТМО "ФТИЗІАТРІЯ" у місті Києві</t>
  </si>
  <si>
    <t>Респіратор Півмаска П-200 з клапаном</t>
  </si>
  <si>
    <t>Ємкість для біологічних рідин 60 мл  стерильна</t>
  </si>
  <si>
    <t>КНП "ЦПМСД №3" Деснянського району  у місті Києві</t>
  </si>
  <si>
    <t>Тест-смужки для вимірювання рівня  холестерину в крові</t>
  </si>
  <si>
    <t>Тест-смужки для вимірювання рівня  глюкози в крові</t>
  </si>
  <si>
    <t>Міський науковий інформаційно-аналітичний центр медичної статистики</t>
  </si>
  <si>
    <t>Бланки листків непрацездатності</t>
  </si>
  <si>
    <t>Київська міська клінічна лікарні №5</t>
  </si>
  <si>
    <t xml:space="preserve">Швидкі (експрес) тести для виявл.антитіл до ВІЛ 1/2 </t>
  </si>
  <si>
    <t>Фізична  особа</t>
  </si>
  <si>
    <t xml:space="preserve">   О.Г.Гутова </t>
  </si>
  <si>
    <t>Н.М.Поліщук</t>
  </si>
  <si>
    <t>виконавець:Мельниченко Л.М.234-92-23</t>
  </si>
  <si>
    <t xml:space="preserve">             від ________ 2019 № ______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</si>
  <si>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Шевченківського району міста Києва, ЄДРПОУ 38948312 за </t>
    </r>
    <r>
      <rPr>
        <b/>
        <u val="single"/>
        <sz val="14"/>
        <color indexed="8"/>
        <rFont val="Times New Roman"/>
        <family val="1"/>
      </rPr>
      <t xml:space="preserve">I І I </t>
    </r>
    <r>
      <rPr>
        <b/>
        <sz val="14"/>
        <color indexed="8"/>
        <rFont val="Times New Roman"/>
        <family val="1"/>
      </rPr>
      <t xml:space="preserve">квартал </t>
    </r>
    <r>
      <rPr>
        <b/>
        <u val="single"/>
        <sz val="14"/>
        <color indexed="8"/>
        <rFont val="Times New Roman"/>
        <family val="1"/>
      </rPr>
      <t>2019</t>
    </r>
    <r>
      <rPr>
        <b/>
        <sz val="14"/>
        <color indexed="8"/>
        <rFont val="Times New Roman"/>
        <family val="1"/>
      </rPr>
      <t xml:space="preserve"> року </t>
    </r>
  </si>
  <si>
    <t>ДОЗ ВОКМР (КМДА) (через Базу спец.мед.постачання)</t>
  </si>
  <si>
    <t>вакцина.  Отримано шляхом централізованого постачання за рахунок державного бюджету згідно наказів ДОЗ.</t>
  </si>
  <si>
    <t>вакцина</t>
  </si>
  <si>
    <t>ДОЗ ВОКМР (КМДА) (через КНП "ЦПМСД№2" Святошинського р-ну м.Києва))</t>
  </si>
  <si>
    <t>КОМУНАЛЬНЕ НЕКОМЕРЦІЙНЕ ПІДПРИЄМСТВО "ЦЕНТР ПЕРВИННОЇ МЕДИКО-САНІТАРНОЇ ДОПОМОГИ №3" ДЕСНЯНСЬКОГО РАЙОНУ МІСТА КИЄВА</t>
  </si>
  <si>
    <t>вироби медичного призначення. Отримано згідно розпорядження про розподіл УОЗ.</t>
  </si>
  <si>
    <t>вироби медичного призначення</t>
  </si>
  <si>
    <t>ТМО "ФТИЗІАТРІЯ" у м. Києві</t>
  </si>
  <si>
    <t>МІСЬКИЙ НАУКОВИЙ ІНФОРМАЦІЙНО-АНАЛІТИЧНИЙ ЦЕНТР МЕДИЧНОЇ СТАТИСТИКИ</t>
  </si>
  <si>
    <t xml:space="preserve"> Бланк Листів непрацездатності</t>
  </si>
  <si>
    <t>С.В.Симоненко</t>
  </si>
  <si>
    <t>О.В.Палько</t>
  </si>
  <si>
    <t>Виконавець:</t>
  </si>
  <si>
    <t>Горбатенко І.В.</t>
  </si>
  <si>
    <t>тел. 484-09-96</t>
  </si>
  <si>
    <t xml:space="preserve">             від  29.12.18 2018 № 061-17036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</si>
  <si>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                  за 3 квартал 2019 року </t>
  </si>
  <si>
    <r>
      <t>Сума,  т</t>
    </r>
    <r>
      <rPr>
        <b/>
        <sz val="10"/>
        <color indexed="8"/>
        <rFont val="Times New Roman"/>
        <family val="1"/>
      </rPr>
      <t>ис. грн</t>
    </r>
  </si>
  <si>
    <t>База спеціального медичного постачання м .Києва</t>
  </si>
  <si>
    <t>Вакцини</t>
  </si>
  <si>
    <t>КМКЛ №5</t>
  </si>
  <si>
    <t>Респіротори</t>
  </si>
  <si>
    <t>Медатон</t>
  </si>
  <si>
    <t>Департамент охорони здоров"я</t>
  </si>
  <si>
    <t xml:space="preserve">Біолік-туберкулін </t>
  </si>
  <si>
    <t>Заправка картриджів</t>
  </si>
  <si>
    <t>Людмила ШТЕПА</t>
  </si>
  <si>
    <t>Тетяна БЕРНАЦЬКА</t>
  </si>
  <si>
    <t>вик.Ляшевська Л.О.445-61-41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</si>
  <si>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_КНП"ЦПМСД №2 Дніпровського р-ну.м.Києва"__за_3_квартал__2019___року 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</si>
</sst>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"/>
    <numFmt numFmtId="165" formatCode="#,##0.0"/>
    <numFmt numFmtId="166" formatCode="0.0000"/>
    <numFmt numFmtId="167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name val="Arial Cyr"/>
      <family val="2"/>
    </font>
    <font>
      <u val="single"/>
      <sz val="14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0"/>
    </font>
    <font>
      <b/>
      <sz val="12"/>
      <name val="Arial"/>
      <family val="2"/>
    </font>
    <font>
      <b/>
      <sz val="8"/>
      <name val="Times New Roman"/>
      <family val="0"/>
    </font>
    <font>
      <b/>
      <sz val="8"/>
      <name val="Arial Unicode MS"/>
      <family val="0"/>
    </font>
    <font>
      <sz val="8"/>
      <name val="Times New Roman"/>
      <family val="1"/>
    </font>
    <font>
      <sz val="6"/>
      <name val="Arial Unicode MS"/>
      <family val="2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4" fontId="27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wrapText="1"/>
    </xf>
    <xf numFmtId="2" fontId="28" fillId="33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wrapText="1"/>
    </xf>
    <xf numFmtId="4" fontId="28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4" fontId="2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8" fillId="34" borderId="11" xfId="0" applyFont="1" applyFill="1" applyBorder="1" applyAlignment="1">
      <alignment/>
    </xf>
    <xf numFmtId="4" fontId="30" fillId="34" borderId="11" xfId="0" applyNumberFormat="1" applyFont="1" applyFill="1" applyBorder="1" applyAlignment="1">
      <alignment horizontal="center"/>
    </xf>
    <xf numFmtId="0" fontId="29" fillId="34" borderId="11" xfId="0" applyFont="1" applyFill="1" applyBorder="1" applyAlignment="1">
      <alignment wrapText="1"/>
    </xf>
    <xf numFmtId="2" fontId="28" fillId="34" borderId="11" xfId="0" applyNumberFormat="1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4" fontId="28" fillId="34" borderId="11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21" fillId="0" borderId="10" xfId="59" applyFont="1" applyBorder="1" applyAlignment="1">
      <alignment horizontal="center"/>
      <protection/>
    </xf>
    <xf numFmtId="0" fontId="32" fillId="0" borderId="10" xfId="59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33" fillId="0" borderId="0" xfId="59" applyFont="1" applyAlignment="1">
      <alignment horizontal="centerContinuous" vertical="top"/>
      <protection/>
    </xf>
    <xf numFmtId="0" fontId="33" fillId="0" borderId="0" xfId="59" applyFont="1" applyBorder="1" applyAlignment="1">
      <alignment horizontal="centerContinuous" vertical="top"/>
      <protection/>
    </xf>
    <xf numFmtId="0" fontId="27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top"/>
    </xf>
    <xf numFmtId="0" fontId="35" fillId="0" borderId="12" xfId="0" applyFont="1" applyFill="1" applyBorder="1" applyAlignment="1">
      <alignment horizontal="left" wrapText="1"/>
    </xf>
    <xf numFmtId="4" fontId="25" fillId="0" borderId="11" xfId="0" applyNumberFormat="1" applyFont="1" applyBorder="1" applyAlignment="1">
      <alignment horizontal="center"/>
    </xf>
    <xf numFmtId="49" fontId="35" fillId="0" borderId="13" xfId="0" applyNumberFormat="1" applyFont="1" applyFill="1" applyBorder="1" applyAlignment="1">
      <alignment horizontal="left" vertical="top" wrapText="1"/>
    </xf>
    <xf numFmtId="2" fontId="26" fillId="33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35" fillId="0" borderId="11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" fillId="0" borderId="0" xfId="55">
      <alignment/>
      <protection/>
    </xf>
    <xf numFmtId="0" fontId="19" fillId="0" borderId="0" xfId="55" applyFont="1" applyAlignment="1">
      <alignment vertical="top"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vertical="center" wrapText="1"/>
      <protection/>
    </xf>
    <xf numFmtId="0" fontId="21" fillId="0" borderId="0" xfId="55" applyFont="1" applyAlignment="1">
      <alignment vertical="top"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left" vertical="top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top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top" wrapText="1"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27" fillId="0" borderId="11" xfId="55" applyFont="1" applyBorder="1">
      <alignment/>
      <protection/>
    </xf>
    <xf numFmtId="4" fontId="27" fillId="0" borderId="11" xfId="55" applyNumberFormat="1" applyFont="1" applyBorder="1" applyAlignment="1">
      <alignment horizontal="center"/>
      <protection/>
    </xf>
    <xf numFmtId="0" fontId="27" fillId="0" borderId="11" xfId="55" applyFont="1" applyBorder="1" applyAlignment="1">
      <alignment wrapText="1"/>
      <protection/>
    </xf>
    <xf numFmtId="2" fontId="28" fillId="33" borderId="11" xfId="55" applyNumberFormat="1" applyFont="1" applyFill="1" applyBorder="1" applyAlignment="1">
      <alignment horizontal="center"/>
      <protection/>
    </xf>
    <xf numFmtId="0" fontId="27" fillId="0" borderId="11" xfId="55" applyFont="1" applyFill="1" applyBorder="1" applyAlignment="1">
      <alignment wrapText="1"/>
      <protection/>
    </xf>
    <xf numFmtId="4" fontId="28" fillId="0" borderId="11" xfId="55" applyNumberFormat="1" applyFont="1" applyBorder="1" applyAlignment="1">
      <alignment horizontal="center"/>
      <protection/>
    </xf>
    <xf numFmtId="0" fontId="27" fillId="0" borderId="11" xfId="55" applyFont="1" applyBorder="1" applyAlignment="1">
      <alignment horizontal="center" vertical="center"/>
      <protection/>
    </xf>
    <xf numFmtId="0" fontId="29" fillId="0" borderId="11" xfId="55" applyFont="1" applyBorder="1" applyAlignment="1">
      <alignment horizontal="center" vertical="center"/>
      <protection/>
    </xf>
    <xf numFmtId="0" fontId="29" fillId="0" borderId="11" xfId="55" applyFont="1" applyBorder="1">
      <alignment/>
      <protection/>
    </xf>
    <xf numFmtId="4" fontId="29" fillId="0" borderId="11" xfId="55" applyNumberFormat="1" applyFont="1" applyBorder="1" applyAlignment="1">
      <alignment horizontal="center"/>
      <protection/>
    </xf>
    <xf numFmtId="0" fontId="29" fillId="0" borderId="11" xfId="55" applyFont="1" applyBorder="1" applyAlignment="1">
      <alignment wrapText="1"/>
      <protection/>
    </xf>
    <xf numFmtId="0" fontId="28" fillId="34" borderId="11" xfId="55" applyFont="1" applyFill="1" applyBorder="1">
      <alignment/>
      <protection/>
    </xf>
    <xf numFmtId="4" fontId="30" fillId="34" borderId="11" xfId="55" applyNumberFormat="1" applyFont="1" applyFill="1" applyBorder="1" applyAlignment="1">
      <alignment horizontal="center"/>
      <protection/>
    </xf>
    <xf numFmtId="0" fontId="29" fillId="34" borderId="11" xfId="55" applyFont="1" applyFill="1" applyBorder="1" applyAlignment="1">
      <alignment wrapText="1"/>
      <protection/>
    </xf>
    <xf numFmtId="2" fontId="28" fillId="34" borderId="11" xfId="55" applyNumberFormat="1" applyFont="1" applyFill="1" applyBorder="1" applyAlignment="1">
      <alignment horizontal="center"/>
      <protection/>
    </xf>
    <xf numFmtId="0" fontId="29" fillId="34" borderId="11" xfId="55" applyFont="1" applyFill="1" applyBorder="1">
      <alignment/>
      <protection/>
    </xf>
    <xf numFmtId="4" fontId="28" fillId="34" borderId="11" xfId="55" applyNumberFormat="1" applyFont="1" applyFill="1" applyBorder="1" applyAlignment="1">
      <alignment horizontal="center"/>
      <protection/>
    </xf>
    <xf numFmtId="0" fontId="31" fillId="0" borderId="0" xfId="55" applyFont="1">
      <alignment/>
      <protection/>
    </xf>
    <xf numFmtId="0" fontId="1" fillId="0" borderId="10" xfId="55" applyBorder="1" applyAlignment="1">
      <alignment/>
      <protection/>
    </xf>
    <xf numFmtId="0" fontId="1" fillId="0" borderId="0" xfId="58">
      <alignment/>
      <protection/>
    </xf>
    <xf numFmtId="0" fontId="19" fillId="0" borderId="0" xfId="58" applyFont="1" applyAlignment="1">
      <alignment vertical="top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 vertical="center" wrapText="1"/>
      <protection/>
    </xf>
    <xf numFmtId="0" fontId="21" fillId="0" borderId="0" xfId="58" applyFont="1" applyAlignment="1">
      <alignment vertical="top"/>
      <protection/>
    </xf>
    <xf numFmtId="0" fontId="34" fillId="0" borderId="0" xfId="57" applyFont="1" applyBorder="1" applyAlignment="1">
      <alignment horizontal="center" vertical="center" wrapText="1"/>
      <protection/>
    </xf>
    <xf numFmtId="0" fontId="36" fillId="0" borderId="0" xfId="57" applyFont="1" applyBorder="1" applyAlignment="1">
      <alignment horizontal="center" vertical="center" wrapText="1"/>
      <protection/>
    </xf>
    <xf numFmtId="0" fontId="20" fillId="0" borderId="10" xfId="58" applyFont="1" applyBorder="1" applyAlignment="1">
      <alignment horizontal="left" vertical="top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26" fillId="0" borderId="11" xfId="58" applyFont="1" applyBorder="1" applyAlignment="1">
      <alignment horizontal="center" vertical="center" wrapText="1"/>
      <protection/>
    </xf>
    <xf numFmtId="0" fontId="25" fillId="0" borderId="11" xfId="58" applyFont="1" applyBorder="1" applyAlignment="1">
      <alignment horizontal="center" vertical="top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25" fillId="0" borderId="11" xfId="58" applyFont="1" applyBorder="1" applyAlignment="1">
      <alignment horizontal="center" vertical="top" wrapText="1"/>
      <protection/>
    </xf>
    <xf numFmtId="0" fontId="27" fillId="0" borderId="11" xfId="58" applyFont="1" applyBorder="1" applyAlignment="1">
      <alignment horizontal="center" vertical="center" wrapText="1"/>
      <protection/>
    </xf>
    <xf numFmtId="4" fontId="27" fillId="0" borderId="11" xfId="58" applyNumberFormat="1" applyFont="1" applyBorder="1" applyAlignment="1">
      <alignment horizontal="center" vertical="center" wrapText="1"/>
      <protection/>
    </xf>
    <xf numFmtId="2" fontId="28" fillId="33" borderId="11" xfId="58" applyNumberFormat="1" applyFont="1" applyFill="1" applyBorder="1" applyAlignment="1">
      <alignment horizontal="center" vertical="center" wrapText="1"/>
      <protection/>
    </xf>
    <xf numFmtId="0" fontId="27" fillId="0" borderId="11" xfId="58" applyFont="1" applyFill="1" applyBorder="1" applyAlignment="1">
      <alignment horizontal="center" vertical="center" wrapText="1"/>
      <protection/>
    </xf>
    <xf numFmtId="4" fontId="28" fillId="0" borderId="11" xfId="58" applyNumberFormat="1" applyFont="1" applyBorder="1" applyAlignment="1">
      <alignment horizontal="center" vertical="center" wrapText="1"/>
      <protection/>
    </xf>
    <xf numFmtId="0" fontId="27" fillId="0" borderId="11" xfId="58" applyFont="1" applyBorder="1">
      <alignment/>
      <protection/>
    </xf>
    <xf numFmtId="4" fontId="27" fillId="0" borderId="11" xfId="58" applyNumberFormat="1" applyFont="1" applyBorder="1" applyAlignment="1">
      <alignment horizontal="center"/>
      <protection/>
    </xf>
    <xf numFmtId="0" fontId="27" fillId="0" borderId="11" xfId="58" applyFont="1" applyBorder="1" applyAlignment="1">
      <alignment wrapText="1"/>
      <protection/>
    </xf>
    <xf numFmtId="2" fontId="28" fillId="33" borderId="11" xfId="58" applyNumberFormat="1" applyFont="1" applyFill="1" applyBorder="1" applyAlignment="1">
      <alignment horizontal="center"/>
      <protection/>
    </xf>
    <xf numFmtId="0" fontId="27" fillId="0" borderId="11" xfId="58" applyFont="1" applyFill="1" applyBorder="1" applyAlignment="1">
      <alignment wrapText="1"/>
      <protection/>
    </xf>
    <xf numFmtId="4" fontId="28" fillId="0" borderId="11" xfId="58" applyNumberFormat="1" applyFont="1" applyBorder="1" applyAlignment="1">
      <alignment horizontal="center"/>
      <protection/>
    </xf>
    <xf numFmtId="0" fontId="27" fillId="0" borderId="11" xfId="58" applyFont="1" applyBorder="1" applyAlignment="1">
      <alignment horizontal="center" vertical="center"/>
      <protection/>
    </xf>
    <xf numFmtId="0" fontId="29" fillId="0" borderId="11" xfId="58" applyFont="1" applyBorder="1" applyAlignment="1">
      <alignment horizontal="center" vertical="center"/>
      <protection/>
    </xf>
    <xf numFmtId="0" fontId="29" fillId="0" borderId="11" xfId="58" applyFont="1" applyBorder="1">
      <alignment/>
      <protection/>
    </xf>
    <xf numFmtId="4" fontId="29" fillId="0" borderId="11" xfId="58" applyNumberFormat="1" applyFont="1" applyBorder="1" applyAlignment="1">
      <alignment horizontal="center"/>
      <protection/>
    </xf>
    <xf numFmtId="0" fontId="29" fillId="0" borderId="11" xfId="58" applyFont="1" applyBorder="1" applyAlignment="1">
      <alignment wrapText="1"/>
      <protection/>
    </xf>
    <xf numFmtId="0" fontId="28" fillId="34" borderId="11" xfId="58" applyFont="1" applyFill="1" applyBorder="1">
      <alignment/>
      <protection/>
    </xf>
    <xf numFmtId="4" fontId="30" fillId="34" borderId="11" xfId="58" applyNumberFormat="1" applyFont="1" applyFill="1" applyBorder="1" applyAlignment="1">
      <alignment horizontal="center"/>
      <protection/>
    </xf>
    <xf numFmtId="0" fontId="29" fillId="34" borderId="11" xfId="58" applyFont="1" applyFill="1" applyBorder="1" applyAlignment="1">
      <alignment wrapText="1"/>
      <protection/>
    </xf>
    <xf numFmtId="2" fontId="28" fillId="34" borderId="11" xfId="58" applyNumberFormat="1" applyFont="1" applyFill="1" applyBorder="1" applyAlignment="1">
      <alignment horizontal="center"/>
      <protection/>
    </xf>
    <xf numFmtId="0" fontId="29" fillId="34" borderId="11" xfId="58" applyFont="1" applyFill="1" applyBorder="1">
      <alignment/>
      <protection/>
    </xf>
    <xf numFmtId="4" fontId="28" fillId="34" borderId="11" xfId="58" applyNumberFormat="1" applyFont="1" applyFill="1" applyBorder="1" applyAlignment="1">
      <alignment horizontal="center"/>
      <protection/>
    </xf>
    <xf numFmtId="0" fontId="31" fillId="0" borderId="0" xfId="58" applyFont="1">
      <alignment/>
      <protection/>
    </xf>
    <xf numFmtId="0" fontId="1" fillId="0" borderId="10" xfId="58" applyBorder="1" applyAlignment="1">
      <alignment/>
      <protection/>
    </xf>
    <xf numFmtId="0" fontId="1" fillId="0" borderId="0" xfId="55" applyAlignment="1">
      <alignment horizontal="center" vertical="center"/>
      <protection/>
    </xf>
    <xf numFmtId="0" fontId="20" fillId="0" borderId="0" xfId="55" applyFont="1" applyAlignment="1">
      <alignment horizontal="center" vertical="center"/>
      <protection/>
    </xf>
    <xf numFmtId="0" fontId="19" fillId="0" borderId="11" xfId="55" applyFont="1" applyBorder="1" applyAlignment="1">
      <alignment horizontal="center" vertical="center" wrapText="1"/>
      <protection/>
    </xf>
    <xf numFmtId="4" fontId="32" fillId="0" borderId="11" xfId="55" applyNumberFormat="1" applyFont="1" applyBorder="1" applyAlignment="1">
      <alignment horizontal="center" vertical="center"/>
      <protection/>
    </xf>
    <xf numFmtId="2" fontId="28" fillId="33" borderId="11" xfId="55" applyNumberFormat="1" applyFont="1" applyFill="1" applyBorder="1" applyAlignment="1">
      <alignment horizontal="center" vertical="center"/>
      <protection/>
    </xf>
    <xf numFmtId="4" fontId="27" fillId="0" borderId="11" xfId="55" applyNumberFormat="1" applyFont="1" applyBorder="1" applyAlignment="1">
      <alignment horizontal="center" vertical="center"/>
      <protection/>
    </xf>
    <xf numFmtId="0" fontId="25" fillId="0" borderId="11" xfId="55" applyFont="1" applyBorder="1" applyAlignment="1">
      <alignment vertical="center" wrapText="1"/>
      <protection/>
    </xf>
    <xf numFmtId="0" fontId="25" fillId="0" borderId="11" xfId="55" applyFont="1" applyBorder="1" applyAlignment="1">
      <alignment wrapText="1"/>
      <protection/>
    </xf>
    <xf numFmtId="0" fontId="37" fillId="0" borderId="11" xfId="55" applyFont="1" applyBorder="1" applyAlignment="1">
      <alignment wrapText="1"/>
      <protection/>
    </xf>
    <xf numFmtId="0" fontId="29" fillId="34" borderId="11" xfId="55" applyFont="1" applyFill="1" applyBorder="1" applyAlignment="1">
      <alignment horizontal="center" vertical="center"/>
      <protection/>
    </xf>
    <xf numFmtId="0" fontId="21" fillId="0" borderId="10" xfId="59" applyFont="1" applyBorder="1" applyAlignment="1">
      <alignment horizontal="center"/>
      <protection/>
    </xf>
    <xf numFmtId="0" fontId="33" fillId="0" borderId="0" xfId="59" applyFont="1" applyBorder="1" applyAlignment="1">
      <alignment horizontal="center" vertical="center"/>
      <protection/>
    </xf>
    <xf numFmtId="0" fontId="38" fillId="0" borderId="11" xfId="0" applyFont="1" applyBorder="1" applyAlignment="1">
      <alignment wrapText="1"/>
    </xf>
    <xf numFmtId="164" fontId="39" fillId="0" borderId="11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/>
    </xf>
    <xf numFmtId="0" fontId="20" fillId="0" borderId="14" xfId="55" applyFont="1" applyBorder="1" applyAlignment="1">
      <alignment horizontal="left" vertical="top"/>
      <protection/>
    </xf>
    <xf numFmtId="0" fontId="25" fillId="0" borderId="15" xfId="55" applyFont="1" applyBorder="1" applyAlignment="1">
      <alignment horizontal="center" vertical="center" wrapText="1"/>
      <protection/>
    </xf>
    <xf numFmtId="0" fontId="26" fillId="0" borderId="15" xfId="55" applyFont="1" applyBorder="1" applyAlignment="1">
      <alignment horizontal="center" vertical="center" wrapText="1"/>
      <protection/>
    </xf>
    <xf numFmtId="0" fontId="25" fillId="0" borderId="15" xfId="55" applyFont="1" applyBorder="1" applyAlignment="1">
      <alignment horizontal="center" vertical="top" wrapText="1"/>
      <protection/>
    </xf>
    <xf numFmtId="0" fontId="25" fillId="0" borderId="15" xfId="55" applyFont="1" applyBorder="1" applyAlignment="1">
      <alignment horizontal="center" vertical="center" wrapText="1"/>
      <protection/>
    </xf>
    <xf numFmtId="0" fontId="25" fillId="0" borderId="15" xfId="55" applyFont="1" applyBorder="1" applyAlignment="1">
      <alignment horizontal="center" vertical="top" wrapText="1"/>
      <protection/>
    </xf>
    <xf numFmtId="0" fontId="27" fillId="0" borderId="15" xfId="55" applyFont="1" applyBorder="1" applyAlignment="1">
      <alignment horizontal="center" vertical="center" wrapText="1"/>
      <protection/>
    </xf>
    <xf numFmtId="0" fontId="27" fillId="0" borderId="15" xfId="55" applyFont="1" applyBorder="1">
      <alignment/>
      <protection/>
    </xf>
    <xf numFmtId="4" fontId="27" fillId="0" borderId="15" xfId="55" applyNumberFormat="1" applyFont="1" applyBorder="1" applyAlignment="1">
      <alignment horizontal="center"/>
      <protection/>
    </xf>
    <xf numFmtId="0" fontId="27" fillId="0" borderId="15" xfId="55" applyFont="1" applyBorder="1" applyAlignment="1">
      <alignment wrapText="1"/>
      <protection/>
    </xf>
    <xf numFmtId="2" fontId="28" fillId="35" borderId="15" xfId="55" applyNumberFormat="1" applyFont="1" applyFill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15" xfId="55" applyFont="1" applyFill="1" applyBorder="1" applyAlignment="1">
      <alignment wrapText="1"/>
      <protection/>
    </xf>
    <xf numFmtId="4" fontId="28" fillId="0" borderId="15" xfId="55" applyNumberFormat="1" applyFont="1" applyBorder="1" applyAlignment="1">
      <alignment horizontal="center"/>
      <protection/>
    </xf>
    <xf numFmtId="0" fontId="27" fillId="0" borderId="15" xfId="55" applyFont="1" applyBorder="1" applyAlignment="1">
      <alignment horizontal="center" vertical="center"/>
      <protection/>
    </xf>
    <xf numFmtId="0" fontId="29" fillId="0" borderId="15" xfId="55" applyFont="1" applyBorder="1" applyAlignment="1">
      <alignment horizontal="center" vertical="center"/>
      <protection/>
    </xf>
    <xf numFmtId="0" fontId="29" fillId="0" borderId="15" xfId="55" applyFont="1" applyBorder="1">
      <alignment/>
      <protection/>
    </xf>
    <xf numFmtId="4" fontId="29" fillId="0" borderId="15" xfId="55" applyNumberFormat="1" applyFont="1" applyBorder="1" applyAlignment="1">
      <alignment horizontal="center"/>
      <protection/>
    </xf>
    <xf numFmtId="0" fontId="29" fillId="0" borderId="15" xfId="55" applyFont="1" applyBorder="1" applyAlignment="1">
      <alignment wrapText="1"/>
      <protection/>
    </xf>
    <xf numFmtId="0" fontId="28" fillId="36" borderId="15" xfId="55" applyFont="1" applyFill="1" applyBorder="1">
      <alignment/>
      <protection/>
    </xf>
    <xf numFmtId="4" fontId="30" fillId="36" borderId="15" xfId="55" applyNumberFormat="1" applyFont="1" applyFill="1" applyBorder="1" applyAlignment="1">
      <alignment horizontal="center"/>
      <protection/>
    </xf>
    <xf numFmtId="0" fontId="29" fillId="36" borderId="15" xfId="55" applyFont="1" applyFill="1" applyBorder="1" applyAlignment="1">
      <alignment wrapText="1"/>
      <protection/>
    </xf>
    <xf numFmtId="2" fontId="28" fillId="36" borderId="15" xfId="55" applyNumberFormat="1" applyFont="1" applyFill="1" applyBorder="1" applyAlignment="1">
      <alignment horizontal="center"/>
      <protection/>
    </xf>
    <xf numFmtId="0" fontId="29" fillId="36" borderId="15" xfId="55" applyFont="1" applyFill="1" applyBorder="1">
      <alignment/>
      <protection/>
    </xf>
    <xf numFmtId="4" fontId="28" fillId="36" borderId="15" xfId="55" applyNumberFormat="1" applyFont="1" applyFill="1" applyBorder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0" fontId="40" fillId="0" borderId="0" xfId="55" applyFont="1">
      <alignment/>
      <protection/>
    </xf>
    <xf numFmtId="0" fontId="21" fillId="0" borderId="14" xfId="59" applyFont="1" applyBorder="1" applyAlignment="1">
      <alignment horizontal="center"/>
      <protection/>
    </xf>
    <xf numFmtId="0" fontId="41" fillId="0" borderId="14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 vertical="top"/>
      <protection/>
    </xf>
    <xf numFmtId="0" fontId="27" fillId="0" borderId="11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/>
    </xf>
    <xf numFmtId="0" fontId="2" fillId="0" borderId="0" xfId="57" applyBorder="1" applyAlignment="1">
      <alignment horizontal="center" vertical="center"/>
      <protection/>
    </xf>
    <xf numFmtId="0" fontId="2" fillId="0" borderId="0" xfId="57">
      <alignment/>
      <protection/>
    </xf>
    <xf numFmtId="0" fontId="2" fillId="0" borderId="0" xfId="57" applyAlignment="1">
      <alignment horizontal="center" vertical="center"/>
      <protection/>
    </xf>
    <xf numFmtId="0" fontId="4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2" fontId="2" fillId="0" borderId="11" xfId="57" applyNumberFormat="1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vertical="top"/>
    </xf>
    <xf numFmtId="4" fontId="27" fillId="0" borderId="11" xfId="0" applyNumberFormat="1" applyFont="1" applyBorder="1" applyAlignment="1">
      <alignment vertical="top"/>
    </xf>
    <xf numFmtId="4" fontId="27" fillId="0" borderId="11" xfId="0" applyNumberFormat="1" applyFont="1" applyBorder="1" applyAlignment="1">
      <alignment horizontal="center" vertical="top"/>
    </xf>
    <xf numFmtId="0" fontId="27" fillId="0" borderId="11" xfId="0" applyFont="1" applyBorder="1" applyAlignment="1">
      <alignment vertical="top" wrapText="1"/>
    </xf>
    <xf numFmtId="2" fontId="28" fillId="33" borderId="11" xfId="0" applyNumberFormat="1" applyFont="1" applyFill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27" fillId="0" borderId="11" xfId="0" applyFont="1" applyBorder="1" applyAlignment="1">
      <alignment horizontal="left" vertical="center"/>
    </xf>
    <xf numFmtId="4" fontId="29" fillId="34" borderId="11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2" fontId="27" fillId="34" borderId="11" xfId="0" applyNumberFormat="1" applyFont="1" applyFill="1" applyBorder="1" applyAlignment="1">
      <alignment horizontal="center"/>
    </xf>
    <xf numFmtId="165" fontId="29" fillId="34" borderId="11" xfId="0" applyNumberFormat="1" applyFont="1" applyFill="1" applyBorder="1" applyAlignment="1">
      <alignment horizontal="center"/>
    </xf>
    <xf numFmtId="165" fontId="30" fillId="34" borderId="11" xfId="0" applyNumberFormat="1" applyFont="1" applyFill="1" applyBorder="1" applyAlignment="1">
      <alignment horizontal="center"/>
    </xf>
    <xf numFmtId="165" fontId="28" fillId="34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left" vertical="center" wrapText="1"/>
    </xf>
    <xf numFmtId="166" fontId="27" fillId="0" borderId="11" xfId="0" applyNumberFormat="1" applyFont="1" applyBorder="1" applyAlignment="1">
      <alignment/>
    </xf>
    <xf numFmtId="167" fontId="27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9" fillId="0" borderId="0" xfId="0" applyFont="1" applyAlignment="1">
      <alignment/>
    </xf>
    <xf numFmtId="0" fontId="32" fillId="0" borderId="10" xfId="59" applyFont="1" applyBorder="1" applyAlignment="1">
      <alignment horizontal="center"/>
      <protection/>
    </xf>
    <xf numFmtId="0" fontId="50" fillId="0" borderId="10" xfId="59" applyFont="1" applyBorder="1" applyAlignment="1">
      <alignment horizontal="center"/>
      <protection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59" applyFont="1" applyAlignment="1">
      <alignment horizontal="centerContinuous" vertical="top"/>
      <protection/>
    </xf>
    <xf numFmtId="0" fontId="53" fillId="0" borderId="0" xfId="59" applyFont="1" applyBorder="1" applyAlignment="1">
      <alignment horizontal="centerContinuous" vertical="top"/>
      <protection/>
    </xf>
    <xf numFmtId="0" fontId="30" fillId="0" borderId="0" xfId="0" applyFont="1" applyAlignment="1">
      <alignment/>
    </xf>
    <xf numFmtId="0" fontId="27" fillId="0" borderId="11" xfId="0" applyFont="1" applyBorder="1" applyAlignment="1">
      <alignment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54" fillId="0" borderId="0" xfId="0" applyFont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Благодійні внески ДОЗ" xfId="58"/>
    <cellStyle name="Обычный_план використання 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5" t="s">
        <v>2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15.75">
      <c r="A7" s="13">
        <v>1</v>
      </c>
      <c r="B7" s="14" t="s">
        <v>16</v>
      </c>
      <c r="C7" s="15">
        <v>58.5</v>
      </c>
      <c r="D7" s="15"/>
      <c r="E7" s="16"/>
      <c r="F7" s="17">
        <f>SUM(C7,D7)</f>
        <v>58.5</v>
      </c>
      <c r="G7" s="14">
        <v>2210</v>
      </c>
      <c r="H7" s="15">
        <v>24</v>
      </c>
      <c r="I7" s="18"/>
      <c r="J7" s="15"/>
      <c r="K7" s="19">
        <v>105.2</v>
      </c>
    </row>
    <row r="8" spans="1:11" ht="15.75">
      <c r="A8" s="13">
        <v>2</v>
      </c>
      <c r="B8" s="14" t="s">
        <v>17</v>
      </c>
      <c r="C8" s="15">
        <v>9</v>
      </c>
      <c r="D8" s="15"/>
      <c r="E8" s="16"/>
      <c r="F8" s="17">
        <f aca="true" t="shared" si="0" ref="F8:F50">SUM(C8,D8)</f>
        <v>9</v>
      </c>
      <c r="G8" s="14">
        <v>2220</v>
      </c>
      <c r="H8" s="15">
        <v>11.3</v>
      </c>
      <c r="I8" s="18"/>
      <c r="J8" s="15"/>
      <c r="K8" s="19"/>
    </row>
    <row r="9" spans="1:11" ht="15.75">
      <c r="A9" s="13">
        <v>3</v>
      </c>
      <c r="B9" s="14" t="s">
        <v>18</v>
      </c>
      <c r="C9" s="15">
        <v>9</v>
      </c>
      <c r="D9" s="15"/>
      <c r="E9" s="16"/>
      <c r="F9" s="17">
        <f t="shared" si="0"/>
        <v>9</v>
      </c>
      <c r="G9" s="14">
        <v>2240</v>
      </c>
      <c r="H9" s="15">
        <v>0.5</v>
      </c>
      <c r="I9" s="18"/>
      <c r="J9" s="15"/>
      <c r="K9" s="19"/>
    </row>
    <row r="10" spans="1:11" ht="15.75">
      <c r="A10" s="13">
        <v>4</v>
      </c>
      <c r="B10" s="14" t="s">
        <v>19</v>
      </c>
      <c r="C10" s="15">
        <v>0.1</v>
      </c>
      <c r="D10" s="15"/>
      <c r="E10" s="16"/>
      <c r="F10" s="17">
        <f t="shared" si="0"/>
        <v>0.1</v>
      </c>
      <c r="G10" s="14"/>
      <c r="H10" s="15"/>
      <c r="I10" s="18"/>
      <c r="J10" s="15"/>
      <c r="K10" s="19"/>
    </row>
    <row r="11" spans="1:11" ht="15.75">
      <c r="A11" s="13">
        <v>5</v>
      </c>
      <c r="B11" s="14" t="s">
        <v>20</v>
      </c>
      <c r="C11" s="15">
        <v>6.5</v>
      </c>
      <c r="D11" s="15"/>
      <c r="E11" s="16"/>
      <c r="F11" s="17">
        <f t="shared" si="0"/>
        <v>6.5</v>
      </c>
      <c r="G11" s="14"/>
      <c r="H11" s="15"/>
      <c r="I11" s="18" t="s">
        <v>21</v>
      </c>
      <c r="J11" s="15">
        <v>919.6</v>
      </c>
      <c r="K11" s="19"/>
    </row>
    <row r="12" spans="1:11" ht="15.75">
      <c r="A12" s="13">
        <v>6</v>
      </c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1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1" ht="15.75">
      <c r="A14" s="13"/>
      <c r="B14" s="14"/>
      <c r="C14" s="15"/>
      <c r="D14" s="15"/>
      <c r="E14" s="14"/>
      <c r="F14" s="17">
        <f t="shared" si="0"/>
        <v>0</v>
      </c>
      <c r="G14" s="14"/>
      <c r="H14" s="15"/>
      <c r="I14" s="16"/>
      <c r="J14" s="15"/>
      <c r="K14" s="19"/>
    </row>
    <row r="15" spans="1:11" ht="15.75">
      <c r="A15" s="20"/>
      <c r="B15" s="14"/>
      <c r="C15" s="15"/>
      <c r="D15" s="15"/>
      <c r="E15" s="14"/>
      <c r="F15" s="17">
        <f t="shared" si="0"/>
        <v>0</v>
      </c>
      <c r="G15" s="14"/>
      <c r="H15" s="15"/>
      <c r="I15" s="16"/>
      <c r="J15" s="15"/>
      <c r="K15" s="19"/>
    </row>
    <row r="16" spans="1:11" ht="15" customHeight="1">
      <c r="A16" s="20">
        <v>7</v>
      </c>
      <c r="B16" s="14" t="s">
        <v>22</v>
      </c>
      <c r="C16" s="15"/>
      <c r="D16" s="15">
        <v>919.6</v>
      </c>
      <c r="E16" s="14" t="s">
        <v>21</v>
      </c>
      <c r="F16" s="17">
        <f t="shared" si="0"/>
        <v>919.6</v>
      </c>
      <c r="G16" s="14"/>
      <c r="H16" s="15"/>
      <c r="I16" s="16"/>
      <c r="J16" s="15"/>
      <c r="K16" s="19"/>
    </row>
    <row r="17" spans="1:11" ht="15.75">
      <c r="A17" s="13"/>
      <c r="B17" s="14" t="s">
        <v>23</v>
      </c>
      <c r="C17" s="15"/>
      <c r="D17" s="15"/>
      <c r="E17" s="14"/>
      <c r="F17" s="17">
        <f t="shared" si="0"/>
        <v>0</v>
      </c>
      <c r="G17" s="14"/>
      <c r="H17" s="15"/>
      <c r="I17" s="16"/>
      <c r="J17" s="15"/>
      <c r="K17" s="19"/>
    </row>
    <row r="18" spans="1:11" ht="18.75" customHeight="1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29.25" customHeight="1">
      <c r="A21" s="13"/>
      <c r="B21" s="14" t="s">
        <v>24</v>
      </c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25</v>
      </c>
      <c r="C50" s="26">
        <f>SUM(C7:C49)</f>
        <v>83.1</v>
      </c>
      <c r="D50" s="26">
        <f>SUM(D7:D49)</f>
        <v>919.6</v>
      </c>
      <c r="E50" s="27"/>
      <c r="F50" s="28">
        <f t="shared" si="0"/>
        <v>1002.7</v>
      </c>
      <c r="G50" s="29"/>
      <c r="H50" s="26">
        <f>SUM(H7:H49)</f>
        <v>35.8</v>
      </c>
      <c r="I50" s="27"/>
      <c r="J50" s="26">
        <f>SUM(J7:J49)</f>
        <v>919.6</v>
      </c>
      <c r="K50" s="30">
        <f>C50-H50</f>
        <v>47.3</v>
      </c>
    </row>
    <row r="53" spans="2:8" ht="15.75">
      <c r="B53" s="31" t="s">
        <v>26</v>
      </c>
      <c r="F53" s="32"/>
      <c r="G53" s="33" t="s">
        <v>27</v>
      </c>
      <c r="H53" s="34"/>
    </row>
    <row r="54" spans="2:8" ht="15">
      <c r="B54" s="31"/>
      <c r="F54" s="35" t="s">
        <v>28</v>
      </c>
      <c r="G54" s="36"/>
      <c r="H54" s="36"/>
    </row>
    <row r="55" spans="2:9" ht="15.75">
      <c r="B55" s="31" t="s">
        <v>29</v>
      </c>
      <c r="F55" s="32"/>
      <c r="G55" s="33" t="s">
        <v>30</v>
      </c>
      <c r="H55" s="34"/>
      <c r="I55" t="s">
        <v>31</v>
      </c>
    </row>
    <row r="56" spans="6:8" ht="15">
      <c r="F56" s="35" t="s">
        <v>28</v>
      </c>
      <c r="G56" s="36"/>
      <c r="H56" s="36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1"/>
      <c r="L1" s="1"/>
      <c r="M1" s="49" t="s">
        <v>0</v>
      </c>
      <c r="N1" s="49"/>
      <c r="O1" s="49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50"/>
      <c r="N2" s="50"/>
      <c r="O2" s="50"/>
      <c r="P2" s="50"/>
    </row>
    <row r="3" spans="1:11" ht="61.5" customHeight="1">
      <c r="A3" s="2"/>
      <c r="B3" s="5" t="s">
        <v>108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36.75">
      <c r="A7" s="13">
        <v>1</v>
      </c>
      <c r="B7" s="133" t="s">
        <v>109</v>
      </c>
      <c r="C7" s="134">
        <v>0.4</v>
      </c>
      <c r="D7" s="135"/>
      <c r="E7" s="16"/>
      <c r="F7" s="17">
        <f>SUM(C7,D7)</f>
        <v>0.4</v>
      </c>
      <c r="G7" s="14"/>
      <c r="H7" s="15"/>
      <c r="I7" s="18"/>
      <c r="J7" s="15"/>
      <c r="K7" s="19"/>
    </row>
    <row r="8" spans="1:11" ht="15.75">
      <c r="A8" s="13"/>
      <c r="B8" s="133"/>
      <c r="C8" s="134">
        <v>0.4</v>
      </c>
      <c r="D8" s="135"/>
      <c r="E8" s="16"/>
      <c r="F8" s="17">
        <f>SUM(C8,D8)</f>
        <v>0.4</v>
      </c>
      <c r="G8" s="14"/>
      <c r="H8" s="15"/>
      <c r="I8" s="18"/>
      <c r="J8" s="15"/>
      <c r="K8" s="19"/>
    </row>
    <row r="9" spans="1:11" ht="15.75">
      <c r="A9" s="13"/>
      <c r="B9" s="133"/>
      <c r="C9" s="134">
        <v>0.4</v>
      </c>
      <c r="D9" s="135"/>
      <c r="E9" s="16"/>
      <c r="F9" s="17">
        <f>SUM(C9,D9)</f>
        <v>0.4</v>
      </c>
      <c r="G9" s="14"/>
      <c r="H9" s="15"/>
      <c r="I9" s="18"/>
      <c r="J9" s="15"/>
      <c r="K9" s="19"/>
    </row>
    <row r="10" spans="1:11" ht="15.75">
      <c r="A10" s="13">
        <v>2</v>
      </c>
      <c r="B10" s="136" t="s">
        <v>110</v>
      </c>
      <c r="C10" s="134">
        <v>4.35</v>
      </c>
      <c r="D10" s="135"/>
      <c r="E10" s="16"/>
      <c r="F10" s="17">
        <f aca="true" t="shared" si="0" ref="F10:F48">SUM(C10,D10)</f>
        <v>4.35</v>
      </c>
      <c r="G10" s="14"/>
      <c r="H10" s="15"/>
      <c r="I10" s="18"/>
      <c r="J10" s="15"/>
      <c r="K10" s="19"/>
    </row>
    <row r="11" spans="1:11" ht="24">
      <c r="A11" s="13">
        <v>4</v>
      </c>
      <c r="B11" s="136" t="s">
        <v>111</v>
      </c>
      <c r="C11" s="134">
        <v>0.999</v>
      </c>
      <c r="D11" s="135"/>
      <c r="E11" s="16"/>
      <c r="F11" s="17">
        <f t="shared" si="0"/>
        <v>0.999</v>
      </c>
      <c r="G11" s="14"/>
      <c r="H11" s="15"/>
      <c r="I11" s="18"/>
      <c r="J11" s="15"/>
      <c r="K11" s="19"/>
    </row>
    <row r="12" spans="1:11" ht="36.75">
      <c r="A12" s="13">
        <v>5</v>
      </c>
      <c r="B12" s="133" t="s">
        <v>112</v>
      </c>
      <c r="C12" s="134">
        <v>2.5</v>
      </c>
      <c r="D12" s="135"/>
      <c r="E12" s="16"/>
      <c r="F12" s="17">
        <f t="shared" si="0"/>
        <v>2.5</v>
      </c>
      <c r="G12" s="14"/>
      <c r="H12" s="15"/>
      <c r="I12" s="18"/>
      <c r="J12" s="15"/>
      <c r="K12" s="19"/>
    </row>
    <row r="13" spans="1:11" ht="15.75">
      <c r="A13" s="20">
        <v>6</v>
      </c>
      <c r="B13" s="137" t="s">
        <v>113</v>
      </c>
      <c r="C13" s="135">
        <v>12.891</v>
      </c>
      <c r="D13" s="135"/>
      <c r="E13" s="16"/>
      <c r="F13" s="17">
        <f t="shared" si="0"/>
        <v>12.891</v>
      </c>
      <c r="G13" s="14"/>
      <c r="H13" s="15"/>
      <c r="I13" s="16"/>
      <c r="J13" s="15"/>
      <c r="K13" s="19"/>
    </row>
    <row r="14" spans="1:11" ht="15" customHeight="1" hidden="1">
      <c r="A14" s="20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 hidden="1">
      <c r="A15" s="13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.75" hidden="1">
      <c r="A16" s="13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 hidden="1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 hidden="1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 hidden="1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 hidden="1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 hidden="1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 hidden="1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 hidden="1">
      <c r="A23" s="20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 hidden="1">
      <c r="A24" s="20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 hidden="1">
      <c r="A25" s="13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 hidden="1">
      <c r="A26" s="13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 hidden="1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 hidden="1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 hidden="1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 hidden="1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 hidden="1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 hidden="1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 hidden="1">
      <c r="A33" s="20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 hidden="1">
      <c r="A34" s="20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 hidden="1">
      <c r="A35" s="13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 hidden="1">
      <c r="A36" s="13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 hidden="1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 hidden="1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 hidden="1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 hidden="1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 hidden="1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 hidden="1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 hidden="1">
      <c r="A43" s="20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 hidden="1">
      <c r="A44" s="20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 hidden="1">
      <c r="A45" s="21"/>
      <c r="B45" s="22"/>
      <c r="C45" s="23"/>
      <c r="D45" s="23"/>
      <c r="E45" s="24"/>
      <c r="F45" s="17">
        <f t="shared" si="0"/>
        <v>0</v>
      </c>
      <c r="G45" s="22"/>
      <c r="H45" s="23"/>
      <c r="I45" s="24"/>
      <c r="J45" s="23"/>
      <c r="K45" s="19"/>
    </row>
    <row r="46" spans="1:11" ht="15.75" hidden="1">
      <c r="A46" s="21"/>
      <c r="B46" s="22"/>
      <c r="C46" s="23"/>
      <c r="D46" s="23"/>
      <c r="E46" s="24"/>
      <c r="F46" s="17">
        <f t="shared" si="0"/>
        <v>0</v>
      </c>
      <c r="G46" s="22"/>
      <c r="H46" s="23"/>
      <c r="I46" s="24"/>
      <c r="J46" s="23"/>
      <c r="K46" s="19"/>
    </row>
    <row r="47" spans="1:11" ht="15.75" hidden="1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2"/>
      <c r="B48" s="25" t="s">
        <v>25</v>
      </c>
      <c r="C48" s="26">
        <f>SUM(C7:C47)</f>
        <v>21.939999999999998</v>
      </c>
      <c r="D48" s="26">
        <f>SUM(D7:D47)</f>
        <v>0</v>
      </c>
      <c r="E48" s="27"/>
      <c r="F48" s="28">
        <f t="shared" si="0"/>
        <v>21.939999999999998</v>
      </c>
      <c r="G48" s="29"/>
      <c r="H48" s="26">
        <f>SUM(H7:H47)</f>
        <v>0</v>
      </c>
      <c r="I48" s="27"/>
      <c r="J48" s="26">
        <f>SUM(J7:J47)</f>
        <v>0</v>
      </c>
      <c r="K48" s="30">
        <f>C48-H48</f>
        <v>21.939999999999998</v>
      </c>
    </row>
    <row r="51" spans="2:8" ht="15.75">
      <c r="B51" s="31" t="s">
        <v>26</v>
      </c>
      <c r="F51" s="32"/>
      <c r="G51" s="33" t="s">
        <v>114</v>
      </c>
      <c r="H51" s="34"/>
    </row>
    <row r="52" spans="2:8" ht="15">
      <c r="B52" s="31"/>
      <c r="F52" s="35" t="s">
        <v>28</v>
      </c>
      <c r="G52" s="36"/>
      <c r="H52" s="36"/>
    </row>
    <row r="53" spans="2:8" ht="15.75">
      <c r="B53" s="31" t="s">
        <v>29</v>
      </c>
      <c r="F53" s="32"/>
      <c r="G53" s="33" t="s">
        <v>115</v>
      </c>
      <c r="H53" s="34"/>
    </row>
    <row r="54" spans="6:8" ht="15">
      <c r="F54" s="35" t="s">
        <v>28</v>
      </c>
      <c r="G54" s="36"/>
      <c r="H54" s="36"/>
    </row>
  </sheetData>
  <sheetProtection/>
  <mergeCells count="12">
    <mergeCell ref="G51:H51"/>
    <mergeCell ref="G53:H53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75" zoomScaleNormal="75" zoomScalePageLayoutView="0" workbookViewId="0" topLeftCell="A1">
      <selection activeCell="B51" sqref="B51"/>
    </sheetView>
  </sheetViews>
  <sheetFormatPr defaultColWidth="9.140625" defaultRowHeight="15"/>
  <cols>
    <col min="1" max="1" width="7.28125" style="51" customWidth="1"/>
    <col min="2" max="2" width="39.57421875" style="51" customWidth="1"/>
    <col min="3" max="3" width="16.28125" style="51" customWidth="1"/>
    <col min="4" max="4" width="15.7109375" style="51" customWidth="1"/>
    <col min="5" max="5" width="19.57421875" style="51" customWidth="1"/>
    <col min="6" max="6" width="15.8515625" style="51" customWidth="1"/>
    <col min="7" max="7" width="16.57421875" style="51" customWidth="1"/>
    <col min="8" max="8" width="14.28125" style="51" customWidth="1"/>
    <col min="9" max="9" width="25.7109375" style="51" customWidth="1"/>
    <col min="10" max="10" width="14.00390625" style="51" customWidth="1"/>
    <col min="11" max="11" width="15.57421875" style="51" customWidth="1"/>
    <col min="12" max="16384" width="9.140625" style="51" customWidth="1"/>
  </cols>
  <sheetData>
    <row r="1" spans="11:13" ht="18.75" customHeight="1">
      <c r="K1" s="52"/>
      <c r="L1" s="52"/>
      <c r="M1" s="52" t="s">
        <v>0</v>
      </c>
    </row>
    <row r="2" spans="1:13" ht="20.25" customHeight="1">
      <c r="A2" s="53"/>
      <c r="B2" s="53"/>
      <c r="C2" s="53"/>
      <c r="D2" s="53"/>
      <c r="E2" s="53"/>
      <c r="F2" s="53"/>
      <c r="G2" s="53"/>
      <c r="H2" s="54"/>
      <c r="I2" s="54"/>
      <c r="K2" s="55"/>
      <c r="L2" s="55"/>
      <c r="M2" s="55" t="s">
        <v>1</v>
      </c>
    </row>
    <row r="3" spans="1:11" ht="61.5" customHeight="1">
      <c r="A3" s="53"/>
      <c r="B3" s="56" t="s">
        <v>116</v>
      </c>
      <c r="C3" s="56"/>
      <c r="D3" s="56"/>
      <c r="E3" s="56"/>
      <c r="F3" s="56"/>
      <c r="G3" s="56"/>
      <c r="H3" s="56"/>
      <c r="I3" s="56"/>
      <c r="J3" s="56"/>
      <c r="K3" s="53"/>
    </row>
    <row r="4" spans="1:11" ht="37.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33" customHeight="1">
      <c r="A5" s="139" t="s">
        <v>4</v>
      </c>
      <c r="B5" s="139" t="s">
        <v>5</v>
      </c>
      <c r="C5" s="140" t="s">
        <v>6</v>
      </c>
      <c r="D5" s="140"/>
      <c r="E5" s="140"/>
      <c r="F5" s="140" t="s">
        <v>7</v>
      </c>
      <c r="G5" s="140" t="s">
        <v>8</v>
      </c>
      <c r="H5" s="140"/>
      <c r="I5" s="140"/>
      <c r="J5" s="140"/>
      <c r="K5" s="141" t="s">
        <v>9</v>
      </c>
    </row>
    <row r="6" spans="1:11" ht="158.25" customHeight="1">
      <c r="A6" s="139"/>
      <c r="B6" s="139"/>
      <c r="C6" s="142" t="s">
        <v>10</v>
      </c>
      <c r="D6" s="142" t="s">
        <v>11</v>
      </c>
      <c r="E6" s="142" t="s">
        <v>12</v>
      </c>
      <c r="F6" s="140"/>
      <c r="G6" s="143" t="s">
        <v>13</v>
      </c>
      <c r="H6" s="142" t="s">
        <v>14</v>
      </c>
      <c r="I6" s="142" t="s">
        <v>15</v>
      </c>
      <c r="J6" s="142" t="s">
        <v>14</v>
      </c>
      <c r="K6" s="141"/>
    </row>
    <row r="7" spans="1:11" ht="21" customHeight="1">
      <c r="A7" s="144">
        <v>1</v>
      </c>
      <c r="B7" s="145" t="s">
        <v>117</v>
      </c>
      <c r="C7" s="146">
        <v>4</v>
      </c>
      <c r="D7" s="146"/>
      <c r="E7" s="147"/>
      <c r="F7" s="148">
        <f>SUM(C7,D7)</f>
        <v>4</v>
      </c>
      <c r="G7" s="149">
        <v>2240</v>
      </c>
      <c r="H7" s="146">
        <v>3.247</v>
      </c>
      <c r="I7" s="150" t="s">
        <v>118</v>
      </c>
      <c r="J7" s="146"/>
      <c r="K7" s="151"/>
    </row>
    <row r="8" spans="1:11" ht="21" customHeight="1">
      <c r="A8" s="144">
        <v>2</v>
      </c>
      <c r="B8" s="145" t="s">
        <v>119</v>
      </c>
      <c r="C8" s="146">
        <v>0.9</v>
      </c>
      <c r="D8" s="146"/>
      <c r="E8" s="147"/>
      <c r="F8" s="148">
        <f aca="true" t="shared" si="0" ref="F8:F47">SUM(C8,D8)</f>
        <v>0.9</v>
      </c>
      <c r="G8" s="149"/>
      <c r="H8" s="146"/>
      <c r="I8" s="150" t="s">
        <v>120</v>
      </c>
      <c r="J8" s="146"/>
      <c r="K8" s="151"/>
    </row>
    <row r="9" spans="1:11" ht="21" customHeight="1">
      <c r="A9" s="144">
        <v>3</v>
      </c>
      <c r="B9" s="145" t="s">
        <v>121</v>
      </c>
      <c r="C9" s="146">
        <v>2.7</v>
      </c>
      <c r="D9" s="146"/>
      <c r="E9" s="147"/>
      <c r="F9" s="148">
        <f t="shared" si="0"/>
        <v>2.7</v>
      </c>
      <c r="G9" s="149">
        <v>2240</v>
      </c>
      <c r="H9" s="146">
        <v>0.53</v>
      </c>
      <c r="I9" s="150" t="s">
        <v>122</v>
      </c>
      <c r="J9" s="146"/>
      <c r="K9" s="151"/>
    </row>
    <row r="10" spans="1:11" ht="31.5">
      <c r="A10" s="144"/>
      <c r="B10" s="145"/>
      <c r="C10" s="146"/>
      <c r="D10" s="146"/>
      <c r="E10" s="147"/>
      <c r="F10" s="148">
        <f t="shared" si="0"/>
        <v>0</v>
      </c>
      <c r="G10" s="149">
        <v>2240</v>
      </c>
      <c r="H10" s="146">
        <v>2.1</v>
      </c>
      <c r="I10" s="150" t="s">
        <v>123</v>
      </c>
      <c r="J10" s="146"/>
      <c r="K10" s="151"/>
    </row>
    <row r="11" spans="1:11" ht="55.5" customHeight="1">
      <c r="A11" s="144"/>
      <c r="B11" s="145"/>
      <c r="C11" s="146"/>
      <c r="D11" s="146"/>
      <c r="E11" s="147"/>
      <c r="F11" s="148">
        <f t="shared" si="0"/>
        <v>0</v>
      </c>
      <c r="G11" s="149">
        <v>2240</v>
      </c>
      <c r="H11" s="146">
        <v>0.46</v>
      </c>
      <c r="I11" s="150" t="s">
        <v>124</v>
      </c>
      <c r="J11" s="146"/>
      <c r="K11" s="151"/>
    </row>
    <row r="12" spans="1:11" ht="31.5">
      <c r="A12" s="144"/>
      <c r="B12" s="145"/>
      <c r="C12" s="146"/>
      <c r="D12" s="146"/>
      <c r="E12" s="147"/>
      <c r="F12" s="148">
        <f t="shared" si="0"/>
        <v>0</v>
      </c>
      <c r="G12" s="152">
        <v>2240</v>
      </c>
      <c r="H12" s="146">
        <v>1.09</v>
      </c>
      <c r="I12" s="147" t="s">
        <v>125</v>
      </c>
      <c r="J12" s="146"/>
      <c r="K12" s="151"/>
    </row>
    <row r="13" spans="1:11" ht="31.5">
      <c r="A13" s="144"/>
      <c r="B13" s="145"/>
      <c r="C13" s="146"/>
      <c r="D13" s="146"/>
      <c r="E13" s="147"/>
      <c r="F13" s="148">
        <f t="shared" si="0"/>
        <v>0</v>
      </c>
      <c r="G13" s="152">
        <v>2800</v>
      </c>
      <c r="H13" s="146">
        <v>0.6</v>
      </c>
      <c r="I13" s="147" t="s">
        <v>126</v>
      </c>
      <c r="J13" s="146"/>
      <c r="K13" s="151"/>
    </row>
    <row r="14" spans="1:11" ht="15.75">
      <c r="A14" s="144"/>
      <c r="B14" s="145"/>
      <c r="C14" s="146"/>
      <c r="D14" s="146"/>
      <c r="E14" s="147"/>
      <c r="F14" s="148">
        <f t="shared" si="0"/>
        <v>0</v>
      </c>
      <c r="G14" s="145"/>
      <c r="H14" s="146"/>
      <c r="I14" s="147"/>
      <c r="J14" s="146"/>
      <c r="K14" s="151"/>
    </row>
    <row r="15" spans="1:11" ht="15.75">
      <c r="A15" s="152"/>
      <c r="B15" s="145"/>
      <c r="C15" s="146"/>
      <c r="D15" s="146"/>
      <c r="E15" s="147"/>
      <c r="F15" s="148">
        <f t="shared" si="0"/>
        <v>0</v>
      </c>
      <c r="G15" s="145"/>
      <c r="H15" s="146"/>
      <c r="I15" s="147"/>
      <c r="J15" s="146"/>
      <c r="K15" s="151"/>
    </row>
    <row r="16" spans="1:11" ht="15" customHeight="1">
      <c r="A16" s="152"/>
      <c r="B16" s="145"/>
      <c r="C16" s="146"/>
      <c r="D16" s="146"/>
      <c r="E16" s="147"/>
      <c r="F16" s="148">
        <f t="shared" si="0"/>
        <v>0</v>
      </c>
      <c r="G16" s="145"/>
      <c r="H16" s="146"/>
      <c r="I16" s="147"/>
      <c r="J16" s="146"/>
      <c r="K16" s="151"/>
    </row>
    <row r="17" spans="1:11" ht="15.75">
      <c r="A17" s="144"/>
      <c r="B17" s="145"/>
      <c r="C17" s="146"/>
      <c r="D17" s="146"/>
      <c r="E17" s="147"/>
      <c r="F17" s="148">
        <f t="shared" si="0"/>
        <v>0</v>
      </c>
      <c r="G17" s="145"/>
      <c r="H17" s="146"/>
      <c r="I17" s="147"/>
      <c r="J17" s="146"/>
      <c r="K17" s="151"/>
    </row>
    <row r="18" spans="1:11" ht="15.75">
      <c r="A18" s="144"/>
      <c r="B18" s="145"/>
      <c r="C18" s="146"/>
      <c r="D18" s="146"/>
      <c r="E18" s="147"/>
      <c r="F18" s="148">
        <f t="shared" si="0"/>
        <v>0</v>
      </c>
      <c r="G18" s="145"/>
      <c r="H18" s="146"/>
      <c r="I18" s="147"/>
      <c r="J18" s="146"/>
      <c r="K18" s="151"/>
    </row>
    <row r="19" spans="1:11" ht="15.75">
      <c r="A19" s="144"/>
      <c r="B19" s="145"/>
      <c r="C19" s="146"/>
      <c r="D19" s="146"/>
      <c r="E19" s="147"/>
      <c r="F19" s="148">
        <f t="shared" si="0"/>
        <v>0</v>
      </c>
      <c r="G19" s="145"/>
      <c r="H19" s="146"/>
      <c r="I19" s="147"/>
      <c r="J19" s="146"/>
      <c r="K19" s="151"/>
    </row>
    <row r="20" spans="1:11" ht="15.75">
      <c r="A20" s="144"/>
      <c r="B20" s="145"/>
      <c r="C20" s="146"/>
      <c r="D20" s="146"/>
      <c r="E20" s="147"/>
      <c r="F20" s="148">
        <f t="shared" si="0"/>
        <v>0</v>
      </c>
      <c r="G20" s="145"/>
      <c r="H20" s="146"/>
      <c r="I20" s="147"/>
      <c r="J20" s="146"/>
      <c r="K20" s="151"/>
    </row>
    <row r="21" spans="1:11" ht="15.75">
      <c r="A21" s="144"/>
      <c r="B21" s="145"/>
      <c r="C21" s="146"/>
      <c r="D21" s="146"/>
      <c r="E21" s="147"/>
      <c r="F21" s="148">
        <f t="shared" si="0"/>
        <v>0</v>
      </c>
      <c r="G21" s="145"/>
      <c r="H21" s="146"/>
      <c r="I21" s="147"/>
      <c r="J21" s="146"/>
      <c r="K21" s="151"/>
    </row>
    <row r="22" spans="1:11" ht="15.75">
      <c r="A22" s="144"/>
      <c r="B22" s="145"/>
      <c r="C22" s="146"/>
      <c r="D22" s="146"/>
      <c r="E22" s="147"/>
      <c r="F22" s="148">
        <f t="shared" si="0"/>
        <v>0</v>
      </c>
      <c r="G22" s="145"/>
      <c r="H22" s="146"/>
      <c r="I22" s="147"/>
      <c r="J22" s="146"/>
      <c r="K22" s="151"/>
    </row>
    <row r="23" spans="1:11" ht="15.75">
      <c r="A23" s="144"/>
      <c r="B23" s="145"/>
      <c r="C23" s="146"/>
      <c r="D23" s="146"/>
      <c r="E23" s="147"/>
      <c r="F23" s="148">
        <f t="shared" si="0"/>
        <v>0</v>
      </c>
      <c r="G23" s="145"/>
      <c r="H23" s="146"/>
      <c r="I23" s="147"/>
      <c r="J23" s="146"/>
      <c r="K23" s="151"/>
    </row>
    <row r="24" spans="1:11" ht="15.75">
      <c r="A24" s="144"/>
      <c r="B24" s="145"/>
      <c r="C24" s="146"/>
      <c r="D24" s="146"/>
      <c r="E24" s="147"/>
      <c r="F24" s="148">
        <f t="shared" si="0"/>
        <v>0</v>
      </c>
      <c r="G24" s="145"/>
      <c r="H24" s="146"/>
      <c r="I24" s="147"/>
      <c r="J24" s="146"/>
      <c r="K24" s="151"/>
    </row>
    <row r="25" spans="1:11" ht="15.75">
      <c r="A25" s="152"/>
      <c r="B25" s="145"/>
      <c r="C25" s="146"/>
      <c r="D25" s="146"/>
      <c r="E25" s="147"/>
      <c r="F25" s="148">
        <f t="shared" si="0"/>
        <v>0</v>
      </c>
      <c r="G25" s="145"/>
      <c r="H25" s="146"/>
      <c r="I25" s="147"/>
      <c r="J25" s="146"/>
      <c r="K25" s="151"/>
    </row>
    <row r="26" spans="1:11" ht="15.75">
      <c r="A26" s="152"/>
      <c r="B26" s="145"/>
      <c r="C26" s="146"/>
      <c r="D26" s="146"/>
      <c r="E26" s="147"/>
      <c r="F26" s="148">
        <f t="shared" si="0"/>
        <v>0</v>
      </c>
      <c r="G26" s="145"/>
      <c r="H26" s="146"/>
      <c r="I26" s="147"/>
      <c r="J26" s="146"/>
      <c r="K26" s="151"/>
    </row>
    <row r="27" spans="1:11" ht="15.75">
      <c r="A27" s="144"/>
      <c r="B27" s="145"/>
      <c r="C27" s="146"/>
      <c r="D27" s="146"/>
      <c r="E27" s="147"/>
      <c r="F27" s="148">
        <f t="shared" si="0"/>
        <v>0</v>
      </c>
      <c r="G27" s="145"/>
      <c r="H27" s="146"/>
      <c r="I27" s="147"/>
      <c r="J27" s="146"/>
      <c r="K27" s="151"/>
    </row>
    <row r="28" spans="1:11" ht="15.75">
      <c r="A28" s="144"/>
      <c r="B28" s="145"/>
      <c r="C28" s="146"/>
      <c r="D28" s="146"/>
      <c r="E28" s="147"/>
      <c r="F28" s="148">
        <f t="shared" si="0"/>
        <v>0</v>
      </c>
      <c r="G28" s="145"/>
      <c r="H28" s="146"/>
      <c r="I28" s="147"/>
      <c r="J28" s="146"/>
      <c r="K28" s="151"/>
    </row>
    <row r="29" spans="1:11" ht="15.75">
      <c r="A29" s="144"/>
      <c r="B29" s="145"/>
      <c r="C29" s="146"/>
      <c r="D29" s="146"/>
      <c r="E29" s="147"/>
      <c r="F29" s="148">
        <f t="shared" si="0"/>
        <v>0</v>
      </c>
      <c r="G29" s="145"/>
      <c r="H29" s="146"/>
      <c r="I29" s="147"/>
      <c r="J29" s="146"/>
      <c r="K29" s="151"/>
    </row>
    <row r="30" spans="1:11" ht="15.75">
      <c r="A30" s="144"/>
      <c r="B30" s="145"/>
      <c r="C30" s="146"/>
      <c r="D30" s="146"/>
      <c r="E30" s="147"/>
      <c r="F30" s="148">
        <f t="shared" si="0"/>
        <v>0</v>
      </c>
      <c r="G30" s="145"/>
      <c r="H30" s="146"/>
      <c r="I30" s="147"/>
      <c r="J30" s="146"/>
      <c r="K30" s="151"/>
    </row>
    <row r="31" spans="1:11" ht="15.75">
      <c r="A31" s="144"/>
      <c r="B31" s="145"/>
      <c r="C31" s="146"/>
      <c r="D31" s="146"/>
      <c r="E31" s="147"/>
      <c r="F31" s="148">
        <f t="shared" si="0"/>
        <v>0</v>
      </c>
      <c r="G31" s="145"/>
      <c r="H31" s="146"/>
      <c r="I31" s="147"/>
      <c r="J31" s="146"/>
      <c r="K31" s="151"/>
    </row>
    <row r="32" spans="1:11" ht="15.75">
      <c r="A32" s="144"/>
      <c r="B32" s="145"/>
      <c r="C32" s="146"/>
      <c r="D32" s="146"/>
      <c r="E32" s="147"/>
      <c r="F32" s="148">
        <f t="shared" si="0"/>
        <v>0</v>
      </c>
      <c r="G32" s="145"/>
      <c r="H32" s="146"/>
      <c r="I32" s="147"/>
      <c r="J32" s="146"/>
      <c r="K32" s="151"/>
    </row>
    <row r="33" spans="1:11" ht="15.75">
      <c r="A33" s="144"/>
      <c r="B33" s="145"/>
      <c r="C33" s="146"/>
      <c r="D33" s="146"/>
      <c r="E33" s="147"/>
      <c r="F33" s="148">
        <f t="shared" si="0"/>
        <v>0</v>
      </c>
      <c r="G33" s="145"/>
      <c r="H33" s="146"/>
      <c r="I33" s="147"/>
      <c r="J33" s="146"/>
      <c r="K33" s="151"/>
    </row>
    <row r="34" spans="1:11" ht="15.75">
      <c r="A34" s="144"/>
      <c r="B34" s="145"/>
      <c r="C34" s="146"/>
      <c r="D34" s="146"/>
      <c r="E34" s="147"/>
      <c r="F34" s="148">
        <f t="shared" si="0"/>
        <v>0</v>
      </c>
      <c r="G34" s="145"/>
      <c r="H34" s="146"/>
      <c r="I34" s="147"/>
      <c r="J34" s="146"/>
      <c r="K34" s="151"/>
    </row>
    <row r="35" spans="1:11" ht="15.75">
      <c r="A35" s="152"/>
      <c r="B35" s="145"/>
      <c r="C35" s="146"/>
      <c r="D35" s="146"/>
      <c r="E35" s="147"/>
      <c r="F35" s="148">
        <f t="shared" si="0"/>
        <v>0</v>
      </c>
      <c r="G35" s="145"/>
      <c r="H35" s="146"/>
      <c r="I35" s="147"/>
      <c r="J35" s="146"/>
      <c r="K35" s="151"/>
    </row>
    <row r="36" spans="1:11" ht="15.75">
      <c r="A36" s="144"/>
      <c r="B36" s="145"/>
      <c r="C36" s="146"/>
      <c r="D36" s="146"/>
      <c r="E36" s="147"/>
      <c r="F36" s="148">
        <f t="shared" si="0"/>
        <v>0</v>
      </c>
      <c r="G36" s="145"/>
      <c r="H36" s="146"/>
      <c r="I36" s="147"/>
      <c r="J36" s="146"/>
      <c r="K36" s="151"/>
    </row>
    <row r="37" spans="1:11" ht="15.75">
      <c r="A37" s="144"/>
      <c r="B37" s="145"/>
      <c r="C37" s="146"/>
      <c r="D37" s="146"/>
      <c r="E37" s="147"/>
      <c r="F37" s="148">
        <f t="shared" si="0"/>
        <v>0</v>
      </c>
      <c r="G37" s="145"/>
      <c r="H37" s="146"/>
      <c r="I37" s="147"/>
      <c r="J37" s="146"/>
      <c r="K37" s="151"/>
    </row>
    <row r="38" spans="1:11" ht="15.75">
      <c r="A38" s="144"/>
      <c r="B38" s="145"/>
      <c r="C38" s="146"/>
      <c r="D38" s="146"/>
      <c r="E38" s="147"/>
      <c r="F38" s="148">
        <f t="shared" si="0"/>
        <v>0</v>
      </c>
      <c r="G38" s="145"/>
      <c r="H38" s="146"/>
      <c r="I38" s="147"/>
      <c r="J38" s="146"/>
      <c r="K38" s="151"/>
    </row>
    <row r="39" spans="1:11" ht="15.75">
      <c r="A39" s="144"/>
      <c r="B39" s="145"/>
      <c r="C39" s="146"/>
      <c r="D39" s="146"/>
      <c r="E39" s="147"/>
      <c r="F39" s="148">
        <f t="shared" si="0"/>
        <v>0</v>
      </c>
      <c r="G39" s="145"/>
      <c r="H39" s="146"/>
      <c r="I39" s="147"/>
      <c r="J39" s="146"/>
      <c r="K39" s="151"/>
    </row>
    <row r="40" spans="1:11" ht="15.75">
      <c r="A40" s="144"/>
      <c r="B40" s="145"/>
      <c r="C40" s="146"/>
      <c r="D40" s="146"/>
      <c r="E40" s="147"/>
      <c r="F40" s="148">
        <f t="shared" si="0"/>
        <v>0</v>
      </c>
      <c r="G40" s="145"/>
      <c r="H40" s="146"/>
      <c r="I40" s="147"/>
      <c r="J40" s="146"/>
      <c r="K40" s="151"/>
    </row>
    <row r="41" spans="1:11" ht="15.75">
      <c r="A41" s="144"/>
      <c r="B41" s="145"/>
      <c r="C41" s="146"/>
      <c r="D41" s="146"/>
      <c r="E41" s="147"/>
      <c r="F41" s="148">
        <f t="shared" si="0"/>
        <v>0</v>
      </c>
      <c r="G41" s="145"/>
      <c r="H41" s="146"/>
      <c r="I41" s="147"/>
      <c r="J41" s="146"/>
      <c r="K41" s="151"/>
    </row>
    <row r="42" spans="1:11" ht="15.75">
      <c r="A42" s="152"/>
      <c r="B42" s="145"/>
      <c r="C42" s="146"/>
      <c r="D42" s="146"/>
      <c r="E42" s="147"/>
      <c r="F42" s="148">
        <f t="shared" si="0"/>
        <v>0</v>
      </c>
      <c r="G42" s="145"/>
      <c r="H42" s="146"/>
      <c r="I42" s="147"/>
      <c r="J42" s="146"/>
      <c r="K42" s="151"/>
    </row>
    <row r="43" spans="1:11" ht="15.75">
      <c r="A43" s="152"/>
      <c r="B43" s="145"/>
      <c r="C43" s="146"/>
      <c r="D43" s="146"/>
      <c r="E43" s="147"/>
      <c r="F43" s="148">
        <f t="shared" si="0"/>
        <v>0</v>
      </c>
      <c r="G43" s="145"/>
      <c r="H43" s="146"/>
      <c r="I43" s="147"/>
      <c r="J43" s="146"/>
      <c r="K43" s="151"/>
    </row>
    <row r="44" spans="1:11" ht="15.75">
      <c r="A44" s="153"/>
      <c r="B44" s="154"/>
      <c r="C44" s="155"/>
      <c r="D44" s="155"/>
      <c r="E44" s="156"/>
      <c r="F44" s="148">
        <f t="shared" si="0"/>
        <v>0</v>
      </c>
      <c r="G44" s="154"/>
      <c r="H44" s="155"/>
      <c r="I44" s="156"/>
      <c r="J44" s="155"/>
      <c r="K44" s="151"/>
    </row>
    <row r="45" spans="1:11" ht="15.75">
      <c r="A45" s="153"/>
      <c r="B45" s="154"/>
      <c r="C45" s="155"/>
      <c r="D45" s="155"/>
      <c r="E45" s="156"/>
      <c r="F45" s="148">
        <f t="shared" si="0"/>
        <v>0</v>
      </c>
      <c r="G45" s="154"/>
      <c r="H45" s="155"/>
      <c r="I45" s="156"/>
      <c r="J45" s="155"/>
      <c r="K45" s="151"/>
    </row>
    <row r="46" spans="1:11" ht="15.75">
      <c r="A46" s="153"/>
      <c r="B46" s="154"/>
      <c r="C46" s="155"/>
      <c r="D46" s="155"/>
      <c r="E46" s="156"/>
      <c r="F46" s="148">
        <f t="shared" si="0"/>
        <v>0</v>
      </c>
      <c r="G46" s="154"/>
      <c r="H46" s="155"/>
      <c r="I46" s="156"/>
      <c r="J46" s="155"/>
      <c r="K46" s="151"/>
    </row>
    <row r="47" spans="1:11" ht="15.75">
      <c r="A47" s="154"/>
      <c r="B47" s="157" t="s">
        <v>25</v>
      </c>
      <c r="C47" s="158">
        <f>SUM(C7:C46)</f>
        <v>7.6000000000000005</v>
      </c>
      <c r="D47" s="158">
        <f>SUM(D7:D46)</f>
        <v>0</v>
      </c>
      <c r="E47" s="159"/>
      <c r="F47" s="160">
        <f t="shared" si="0"/>
        <v>7.6000000000000005</v>
      </c>
      <c r="G47" s="161"/>
      <c r="H47" s="158">
        <f>SUM(H7:H46)</f>
        <v>8.027000000000001</v>
      </c>
      <c r="I47" s="159"/>
      <c r="J47" s="158">
        <f>SUM(J7:J46)</f>
        <v>0</v>
      </c>
      <c r="K47" s="162">
        <f>C47-H47</f>
        <v>-0.4270000000000005</v>
      </c>
    </row>
    <row r="48" spans="2:3" ht="18.75" customHeight="1">
      <c r="B48" s="163" t="s">
        <v>127</v>
      </c>
      <c r="C48" s="164">
        <v>1.96</v>
      </c>
    </row>
    <row r="50" spans="2:8" ht="18.75">
      <c r="B50" s="165" t="s">
        <v>128</v>
      </c>
      <c r="C50" s="166"/>
      <c r="D50" s="166"/>
      <c r="E50" s="166"/>
      <c r="F50" s="167"/>
      <c r="G50" s="168" t="s">
        <v>129</v>
      </c>
      <c r="H50" s="168"/>
    </row>
    <row r="51" spans="2:8" ht="18.75">
      <c r="B51" s="165"/>
      <c r="C51" s="166"/>
      <c r="D51" s="166"/>
      <c r="E51" s="166"/>
      <c r="F51" s="169" t="s">
        <v>28</v>
      </c>
      <c r="G51" s="169"/>
      <c r="H51" s="169"/>
    </row>
    <row r="52" spans="2:8" ht="18.75">
      <c r="B52" s="165" t="s">
        <v>29</v>
      </c>
      <c r="C52" s="166"/>
      <c r="D52" s="166"/>
      <c r="E52" s="166"/>
      <c r="F52" s="167"/>
      <c r="G52" s="168" t="s">
        <v>130</v>
      </c>
      <c r="H52" s="168"/>
    </row>
    <row r="53" spans="2:8" ht="18.75">
      <c r="B53" s="166"/>
      <c r="C53" s="166"/>
      <c r="D53" s="166"/>
      <c r="E53" s="166"/>
      <c r="F53" s="169" t="s">
        <v>28</v>
      </c>
      <c r="G53" s="169"/>
      <c r="H53" s="169"/>
    </row>
  </sheetData>
  <sheetProtection selectLockedCells="1" selectUnlockedCells="1"/>
  <mergeCells count="12">
    <mergeCell ref="G50:H50"/>
    <mergeCell ref="F51:H51"/>
    <mergeCell ref="G52:H52"/>
    <mergeCell ref="F53:H5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80" zoomScaleNormal="80" zoomScalePageLayoutView="0" workbookViewId="0" topLeftCell="A1">
      <selection activeCell="B3" sqref="B3:J3"/>
    </sheetView>
  </sheetViews>
  <sheetFormatPr defaultColWidth="9.140625" defaultRowHeight="15"/>
  <cols>
    <col min="1" max="1" width="6.00390625" style="0" customWidth="1"/>
    <col min="2" max="2" width="26.281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1"/>
      <c r="L1" s="1"/>
      <c r="M1" s="49" t="s">
        <v>0</v>
      </c>
      <c r="N1" s="49"/>
      <c r="O1" s="49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50" t="s">
        <v>65</v>
      </c>
      <c r="N2" s="50"/>
      <c r="O2" s="50"/>
      <c r="P2" s="50"/>
    </row>
    <row r="3" spans="1:11" ht="61.5" customHeight="1">
      <c r="A3" s="2"/>
      <c r="B3" s="5" t="s">
        <v>131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15.75">
      <c r="A7" s="13">
        <v>1</v>
      </c>
      <c r="B7" s="14" t="s">
        <v>132</v>
      </c>
      <c r="C7" s="15"/>
      <c r="D7" s="15">
        <v>12.7</v>
      </c>
      <c r="E7" s="170" t="s">
        <v>133</v>
      </c>
      <c r="F7" s="17">
        <f>SUM(C7,D7)</f>
        <v>12.7</v>
      </c>
      <c r="G7" s="37"/>
      <c r="H7" s="15"/>
      <c r="I7" s="170"/>
      <c r="J7" s="15"/>
      <c r="K7" s="19"/>
    </row>
    <row r="8" spans="1:11" ht="15.75">
      <c r="A8" s="13"/>
      <c r="B8" s="14"/>
      <c r="C8" s="15"/>
      <c r="D8" s="15"/>
      <c r="E8" s="16"/>
      <c r="F8" s="17">
        <f aca="true" t="shared" si="0" ref="F8:F50">SUM(C8,D8)</f>
        <v>0</v>
      </c>
      <c r="G8" s="14"/>
      <c r="H8" s="15"/>
      <c r="I8" s="16"/>
      <c r="J8" s="15"/>
      <c r="K8" s="19"/>
    </row>
    <row r="9" spans="1:11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9"/>
    </row>
    <row r="10" spans="1:11" ht="15.75">
      <c r="A10" s="13"/>
      <c r="B10" s="14"/>
      <c r="C10" s="15"/>
      <c r="D10" s="15"/>
      <c r="E10" s="16"/>
      <c r="F10" s="17">
        <f t="shared" si="0"/>
        <v>0</v>
      </c>
      <c r="G10" s="37"/>
      <c r="H10" s="15"/>
      <c r="I10" s="18"/>
      <c r="J10" s="15"/>
      <c r="K10" s="19"/>
    </row>
    <row r="11" spans="1:11" ht="15.75">
      <c r="A11" s="13"/>
      <c r="B11" s="14"/>
      <c r="C11" s="15"/>
      <c r="D11" s="15"/>
      <c r="E11" s="16"/>
      <c r="F11" s="17">
        <f t="shared" si="0"/>
        <v>0</v>
      </c>
      <c r="G11" s="37"/>
      <c r="H11" s="15"/>
      <c r="I11" s="18"/>
      <c r="J11" s="15"/>
      <c r="K11" s="19"/>
    </row>
    <row r="12" spans="1:11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1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1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25</v>
      </c>
      <c r="C50" s="26">
        <f>SUM(C7:C49)</f>
        <v>0</v>
      </c>
      <c r="D50" s="26">
        <f>SUM(D7:D49)</f>
        <v>12.7</v>
      </c>
      <c r="E50" s="27"/>
      <c r="F50" s="28">
        <f t="shared" si="0"/>
        <v>12.7</v>
      </c>
      <c r="G50" s="29"/>
      <c r="H50" s="26">
        <f>SUM(H7:H49)</f>
        <v>0</v>
      </c>
      <c r="I50" s="27"/>
      <c r="J50" s="26">
        <f>SUM(J7:J49)</f>
        <v>0</v>
      </c>
      <c r="K50" s="30">
        <f>C50-H50</f>
        <v>0</v>
      </c>
    </row>
    <row r="53" spans="2:8" ht="15.75">
      <c r="B53" s="31" t="s">
        <v>32</v>
      </c>
      <c r="F53" s="32"/>
      <c r="G53" s="33"/>
      <c r="H53" s="34"/>
    </row>
    <row r="54" spans="2:8" ht="15">
      <c r="B54" s="31"/>
      <c r="F54" s="35" t="s">
        <v>28</v>
      </c>
      <c r="G54" s="36"/>
      <c r="H54" s="36"/>
    </row>
    <row r="55" spans="2:8" ht="15.75">
      <c r="B55" s="31" t="s">
        <v>29</v>
      </c>
      <c r="F55" s="32"/>
      <c r="G55" s="33"/>
      <c r="H55" s="34"/>
    </row>
    <row r="56" spans="6:8" ht="15">
      <c r="F56" s="35" t="s">
        <v>28</v>
      </c>
      <c r="G56" s="36"/>
      <c r="H56" s="36"/>
    </row>
  </sheetData>
  <sheetProtection/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P14" sqref="P1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0:13" ht="18.75" customHeight="1">
      <c r="J1" t="s">
        <v>91</v>
      </c>
      <c r="K1" s="1"/>
      <c r="L1" s="1"/>
      <c r="M1" s="1" t="s">
        <v>134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J2" t="s">
        <v>39</v>
      </c>
      <c r="K2" s="4"/>
      <c r="L2" s="4"/>
      <c r="M2" s="4" t="s">
        <v>135</v>
      </c>
    </row>
    <row r="3" spans="1:11" ht="61.5" customHeight="1">
      <c r="A3" s="2"/>
      <c r="B3" s="5" t="s">
        <v>136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171" t="s">
        <v>137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25.5" customHeight="1">
      <c r="A7" s="13">
        <v>1</v>
      </c>
      <c r="B7" s="14" t="s">
        <v>19</v>
      </c>
      <c r="C7" s="15">
        <f>6365.24/1000</f>
        <v>6.36524</v>
      </c>
      <c r="D7" s="15"/>
      <c r="E7" s="16"/>
      <c r="F7" s="17">
        <f>SUM(C7,D7)</f>
        <v>6.36524</v>
      </c>
      <c r="G7" s="14">
        <v>2240</v>
      </c>
      <c r="H7" s="15">
        <f>1767.75/1000</f>
        <v>1.76775</v>
      </c>
      <c r="I7" s="18" t="s">
        <v>138</v>
      </c>
      <c r="J7" s="15"/>
      <c r="K7" s="19">
        <f>C7-H7</f>
        <v>4.5974900000000005</v>
      </c>
    </row>
    <row r="8" spans="1:11" ht="15.75">
      <c r="A8" s="13"/>
      <c r="B8" s="14"/>
      <c r="C8" s="15"/>
      <c r="D8" s="15"/>
      <c r="E8" s="16"/>
      <c r="F8" s="17">
        <f aca="true" t="shared" si="0" ref="F8:F18">SUM(C8,D8)</f>
        <v>0</v>
      </c>
      <c r="G8" s="14"/>
      <c r="H8" s="15"/>
      <c r="I8" s="18"/>
      <c r="J8" s="15"/>
      <c r="K8" s="19"/>
    </row>
    <row r="9" spans="1:11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1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1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1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1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1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22"/>
      <c r="B18" s="25" t="s">
        <v>25</v>
      </c>
      <c r="C18" s="26">
        <f>SUM(C7:C17)</f>
        <v>6.36524</v>
      </c>
      <c r="D18" s="26">
        <f>SUM(D7:D17)</f>
        <v>0</v>
      </c>
      <c r="E18" s="27"/>
      <c r="F18" s="28">
        <f t="shared" si="0"/>
        <v>6.36524</v>
      </c>
      <c r="G18" s="29"/>
      <c r="H18" s="26">
        <f>SUM(H7:H17)</f>
        <v>1.76775</v>
      </c>
      <c r="I18" s="27"/>
      <c r="J18" s="26">
        <f>SUM(J7:J17)</f>
        <v>0</v>
      </c>
      <c r="K18" s="30">
        <f>C18-H18</f>
        <v>4.5974900000000005</v>
      </c>
    </row>
    <row r="21" spans="2:8" ht="15.75">
      <c r="B21" s="31" t="s">
        <v>32</v>
      </c>
      <c r="F21" s="32"/>
      <c r="G21" s="33" t="s">
        <v>139</v>
      </c>
      <c r="H21" s="34"/>
    </row>
    <row r="22" spans="2:8" ht="15">
      <c r="B22" s="31"/>
      <c r="F22" s="35" t="s">
        <v>28</v>
      </c>
      <c r="G22" s="36"/>
      <c r="H22" s="36"/>
    </row>
    <row r="23" spans="2:8" ht="15.75">
      <c r="B23" s="31" t="s">
        <v>29</v>
      </c>
      <c r="F23" s="32"/>
      <c r="G23" s="33" t="s">
        <v>140</v>
      </c>
      <c r="H23" s="34"/>
    </row>
    <row r="24" spans="6:8" ht="15">
      <c r="F24" s="35" t="s">
        <v>28</v>
      </c>
      <c r="G24" s="36"/>
      <c r="H24" s="36"/>
    </row>
    <row r="33" ht="15">
      <c r="I33" s="46"/>
    </row>
  </sheetData>
  <sheetProtection/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horizontalDpi="180" verticalDpi="18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K3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9.140625" style="173" customWidth="1"/>
    <col min="2" max="2" width="13.8515625" style="173" customWidth="1"/>
    <col min="3" max="3" width="9.140625" style="173" customWidth="1"/>
    <col min="4" max="4" width="12.421875" style="173" customWidth="1"/>
    <col min="5" max="5" width="12.57421875" style="173" customWidth="1"/>
    <col min="6" max="8" width="9.140625" style="173" customWidth="1"/>
    <col min="9" max="9" width="12.7109375" style="173" customWidth="1"/>
    <col min="10" max="10" width="9.140625" style="173" customWidth="1"/>
    <col min="11" max="11" width="12.00390625" style="173" customWidth="1"/>
    <col min="12" max="16384" width="9.140625" style="173" customWidth="1"/>
  </cols>
  <sheetData>
    <row r="7" spans="1:11" ht="16.5">
      <c r="A7" s="172" t="s">
        <v>141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12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6.5">
      <c r="A9" s="172" t="s">
        <v>142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6.5">
      <c r="A10" s="172" t="s">
        <v>143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 ht="15.75">
      <c r="A11" s="175" t="s">
        <v>144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1" ht="12.75">
      <c r="A12" s="172" t="s">
        <v>145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4" spans="1:11" ht="35.25" customHeight="1">
      <c r="A14" s="176" t="s">
        <v>146</v>
      </c>
      <c r="B14" s="176" t="s">
        <v>147</v>
      </c>
      <c r="C14" s="176" t="s">
        <v>148</v>
      </c>
      <c r="D14" s="176"/>
      <c r="E14" s="176"/>
      <c r="F14" s="176" t="s">
        <v>149</v>
      </c>
      <c r="G14" s="176" t="s">
        <v>150</v>
      </c>
      <c r="H14" s="176"/>
      <c r="I14" s="176"/>
      <c r="J14" s="176"/>
      <c r="K14" s="176" t="s">
        <v>151</v>
      </c>
    </row>
    <row r="15" spans="1:11" ht="78.75">
      <c r="A15" s="176"/>
      <c r="B15" s="176"/>
      <c r="C15" s="177" t="s">
        <v>152</v>
      </c>
      <c r="D15" s="177" t="s">
        <v>153</v>
      </c>
      <c r="E15" s="177" t="s">
        <v>154</v>
      </c>
      <c r="F15" s="176"/>
      <c r="G15" s="177" t="s">
        <v>155</v>
      </c>
      <c r="H15" s="177" t="s">
        <v>156</v>
      </c>
      <c r="I15" s="177" t="s">
        <v>157</v>
      </c>
      <c r="J15" s="177" t="s">
        <v>158</v>
      </c>
      <c r="K15" s="176"/>
    </row>
    <row r="16" spans="1:11" ht="51">
      <c r="A16" s="176" t="s">
        <v>159</v>
      </c>
      <c r="B16" s="177" t="s">
        <v>160</v>
      </c>
      <c r="C16" s="177"/>
      <c r="D16" s="177">
        <v>1.2</v>
      </c>
      <c r="E16" s="177" t="s">
        <v>161</v>
      </c>
      <c r="F16" s="177">
        <v>1.2</v>
      </c>
      <c r="G16" s="177"/>
      <c r="H16" s="177"/>
      <c r="I16" s="177" t="s">
        <v>161</v>
      </c>
      <c r="J16" s="177">
        <v>1</v>
      </c>
      <c r="K16" s="177">
        <v>0.2</v>
      </c>
    </row>
    <row r="17" spans="1:11" ht="38.25">
      <c r="A17" s="176"/>
      <c r="B17" s="177" t="s">
        <v>162</v>
      </c>
      <c r="C17" s="177"/>
      <c r="D17" s="178">
        <v>15</v>
      </c>
      <c r="E17" s="178" t="s">
        <v>163</v>
      </c>
      <c r="F17" s="178">
        <v>15</v>
      </c>
      <c r="G17" s="178"/>
      <c r="H17" s="178"/>
      <c r="I17" s="178"/>
      <c r="J17" s="178">
        <v>0</v>
      </c>
      <c r="K17" s="178">
        <v>15</v>
      </c>
    </row>
    <row r="18" spans="1:11" ht="12.75">
      <c r="A18" s="176"/>
      <c r="B18" s="177"/>
      <c r="C18" s="178"/>
      <c r="D18" s="178"/>
      <c r="E18" s="178"/>
      <c r="F18" s="178"/>
      <c r="G18" s="178"/>
      <c r="H18" s="178"/>
      <c r="I18" s="178"/>
      <c r="J18" s="178"/>
      <c r="K18" s="177"/>
    </row>
    <row r="19" spans="1:11" ht="12.75">
      <c r="A19" s="176"/>
      <c r="B19" s="177"/>
      <c r="C19" s="178"/>
      <c r="D19" s="178"/>
      <c r="E19" s="177"/>
      <c r="F19" s="178"/>
      <c r="G19" s="178"/>
      <c r="H19" s="178"/>
      <c r="I19" s="177"/>
      <c r="J19" s="178"/>
      <c r="K19" s="177"/>
    </row>
    <row r="20" spans="1:11" ht="12.75">
      <c r="A20" s="176"/>
      <c r="B20" s="177"/>
      <c r="C20" s="178"/>
      <c r="D20" s="178"/>
      <c r="E20" s="178"/>
      <c r="F20" s="178"/>
      <c r="G20" s="178"/>
      <c r="H20" s="178"/>
      <c r="I20" s="178"/>
      <c r="J20" s="178"/>
      <c r="K20" s="177" t="s">
        <v>164</v>
      </c>
    </row>
    <row r="21" spans="1:11" ht="12.75">
      <c r="A21" s="176"/>
      <c r="B21" s="177"/>
      <c r="C21" s="178"/>
      <c r="D21" s="178"/>
      <c r="E21" s="178"/>
      <c r="F21" s="178"/>
      <c r="G21" s="178"/>
      <c r="H21" s="178"/>
      <c r="I21" s="178"/>
      <c r="J21" s="178"/>
      <c r="K21" s="177"/>
    </row>
    <row r="22" spans="1:11" ht="12.75">
      <c r="A22" s="176"/>
      <c r="B22" s="177"/>
      <c r="C22" s="178"/>
      <c r="D22" s="178"/>
      <c r="E22" s="178"/>
      <c r="F22" s="178"/>
      <c r="G22" s="178"/>
      <c r="H22" s="178"/>
      <c r="I22" s="178"/>
      <c r="J22" s="178"/>
      <c r="K22" s="177"/>
    </row>
    <row r="23" spans="1:11" ht="12.75">
      <c r="A23" s="176"/>
      <c r="B23" s="177"/>
      <c r="C23" s="178"/>
      <c r="D23" s="178"/>
      <c r="E23" s="178"/>
      <c r="F23" s="178"/>
      <c r="G23" s="178"/>
      <c r="H23" s="178"/>
      <c r="I23" s="178"/>
      <c r="J23" s="178"/>
      <c r="K23" s="177"/>
    </row>
    <row r="24" spans="1:11" ht="12.75">
      <c r="A24" s="177"/>
      <c r="B24" s="177"/>
      <c r="C24" s="178"/>
      <c r="D24" s="178"/>
      <c r="E24" s="178"/>
      <c r="F24" s="178"/>
      <c r="G24" s="178"/>
      <c r="H24" s="178"/>
      <c r="I24" s="178"/>
      <c r="J24" s="178"/>
      <c r="K24" s="177" t="s">
        <v>164</v>
      </c>
    </row>
    <row r="25" spans="1:11" ht="22.5">
      <c r="A25" s="177" t="s">
        <v>165</v>
      </c>
      <c r="B25" s="177"/>
      <c r="C25" s="177" t="s">
        <v>164</v>
      </c>
      <c r="D25" s="177">
        <f>SUM(D16:D24)</f>
        <v>16.2</v>
      </c>
      <c r="E25" s="177" t="s">
        <v>166</v>
      </c>
      <c r="F25" s="177">
        <f>SUM(F16:F24)</f>
        <v>16.2</v>
      </c>
      <c r="G25" s="177" t="s">
        <v>166</v>
      </c>
      <c r="H25" s="177" t="s">
        <v>164</v>
      </c>
      <c r="I25" s="177" t="s">
        <v>166</v>
      </c>
      <c r="J25" s="177">
        <f>SUM(J16:J24)</f>
        <v>1</v>
      </c>
      <c r="K25" s="177">
        <f>SUM(K16:K19)</f>
        <v>15.2</v>
      </c>
    </row>
    <row r="26" spans="1:4" ht="12.75">
      <c r="A26" s="173" t="s">
        <v>26</v>
      </c>
      <c r="D26" s="173" t="s">
        <v>167</v>
      </c>
    </row>
    <row r="28" spans="1:4" ht="12.75">
      <c r="A28" s="173" t="s">
        <v>29</v>
      </c>
      <c r="D28" s="173" t="s">
        <v>168</v>
      </c>
    </row>
    <row r="30" ht="12.75">
      <c r="B30" s="173" t="s">
        <v>169</v>
      </c>
    </row>
  </sheetData>
  <sheetProtection/>
  <mergeCells count="15">
    <mergeCell ref="A16:A17"/>
    <mergeCell ref="A18:A19"/>
    <mergeCell ref="A20:A23"/>
    <mergeCell ref="A14:A15"/>
    <mergeCell ref="B14:B15"/>
    <mergeCell ref="C14:E14"/>
    <mergeCell ref="F14:F15"/>
    <mergeCell ref="G14:J14"/>
    <mergeCell ref="K14:K15"/>
    <mergeCell ref="A7:K7"/>
    <mergeCell ref="A8:K8"/>
    <mergeCell ref="A9:K9"/>
    <mergeCell ref="A10:K10"/>
    <mergeCell ref="A11:K11"/>
    <mergeCell ref="A12:K1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80" zoomScaleNormal="80" zoomScalePageLayoutView="0" workbookViewId="0" topLeftCell="A1">
      <selection activeCell="A4" sqref="A4:K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1"/>
      <c r="L1" s="1"/>
      <c r="M1" s="49" t="s">
        <v>0</v>
      </c>
      <c r="N1" s="49"/>
      <c r="O1" s="49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50" t="s">
        <v>65</v>
      </c>
      <c r="N2" s="50"/>
      <c r="O2" s="50"/>
      <c r="P2" s="50"/>
    </row>
    <row r="3" spans="1:11" ht="61.5" customHeight="1">
      <c r="A3" s="2"/>
      <c r="B3" s="5" t="s">
        <v>170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s="187" customFormat="1" ht="47.25">
      <c r="A7" s="179">
        <v>1</v>
      </c>
      <c r="B7" s="180" t="s">
        <v>19</v>
      </c>
      <c r="C7" s="181"/>
      <c r="D7" s="182">
        <v>52.5</v>
      </c>
      <c r="E7" s="183" t="s">
        <v>171</v>
      </c>
      <c r="F7" s="184">
        <f>SUM(C7,D7)</f>
        <v>52.5</v>
      </c>
      <c r="G7" s="185"/>
      <c r="H7" s="182"/>
      <c r="I7" s="183" t="s">
        <v>171</v>
      </c>
      <c r="J7" s="182">
        <v>52.5</v>
      </c>
      <c r="K7" s="186"/>
    </row>
    <row r="8" spans="1:11" ht="15.75">
      <c r="A8" s="13">
        <v>2</v>
      </c>
      <c r="B8" s="14" t="s">
        <v>19</v>
      </c>
      <c r="C8" s="15">
        <v>0.1</v>
      </c>
      <c r="D8" s="15"/>
      <c r="E8" s="16"/>
      <c r="F8" s="17"/>
      <c r="G8" s="37">
        <v>2240</v>
      </c>
      <c r="H8" s="15">
        <v>0.1</v>
      </c>
      <c r="I8" s="18" t="s">
        <v>172</v>
      </c>
      <c r="J8" s="15"/>
      <c r="K8" s="19"/>
    </row>
    <row r="9" spans="1:11" ht="15.75">
      <c r="A9" s="13"/>
      <c r="B9" s="14"/>
      <c r="C9" s="15"/>
      <c r="D9" s="15"/>
      <c r="E9" s="16"/>
      <c r="F9" s="17"/>
      <c r="G9" s="14"/>
      <c r="H9" s="15"/>
      <c r="I9" s="18"/>
      <c r="J9" s="15"/>
      <c r="K9" s="19"/>
    </row>
    <row r="10" spans="1:11" ht="15.75" hidden="1">
      <c r="A10" s="13"/>
      <c r="B10" s="14"/>
      <c r="C10" s="15"/>
      <c r="D10" s="15"/>
      <c r="E10" s="16"/>
      <c r="F10" s="17">
        <f aca="true" t="shared" si="0" ref="F10:F50">SUM(C10,D10)</f>
        <v>0</v>
      </c>
      <c r="G10" s="14"/>
      <c r="H10" s="15"/>
      <c r="I10" s="18"/>
      <c r="J10" s="15"/>
      <c r="K10" s="19"/>
    </row>
    <row r="11" spans="1:11" ht="15.75" hidden="1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1" ht="15.75" hidden="1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1" ht="15.75" hidden="1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1" ht="15.75" hidden="1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 hidden="1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" customHeight="1" hidden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 hidden="1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 hidden="1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 hidden="1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 hidden="1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 hidden="1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 hidden="1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 hidden="1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 hidden="1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 hidden="1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 hidden="1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 hidden="1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 hidden="1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 hidden="1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 hidden="1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 hidden="1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 hidden="1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 hidden="1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 hidden="1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 hidden="1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 hidden="1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 hidden="1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 hidden="1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 hidden="1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 hidden="1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 hidden="1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 hidden="1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 hidden="1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 hidden="1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 hidden="1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 hidden="1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 hidden="1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 hidden="1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 hidden="1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25</v>
      </c>
      <c r="C50" s="26">
        <f>SUM(C7:C49)</f>
        <v>0.1</v>
      </c>
      <c r="D50" s="26">
        <f>SUM(D7:D49)</f>
        <v>52.5</v>
      </c>
      <c r="E50" s="27"/>
      <c r="F50" s="28">
        <f t="shared" si="0"/>
        <v>52.6</v>
      </c>
      <c r="G50" s="29"/>
      <c r="H50" s="26">
        <f>SUM(H7:H49)</f>
        <v>0.1</v>
      </c>
      <c r="I50" s="27"/>
      <c r="J50" s="26">
        <f>SUM(J7:J49)</f>
        <v>52.5</v>
      </c>
      <c r="K50" s="30">
        <f>C50-H50</f>
        <v>0</v>
      </c>
    </row>
    <row r="53" spans="2:8" ht="15.75">
      <c r="B53" s="31" t="s">
        <v>128</v>
      </c>
      <c r="F53" s="32"/>
      <c r="G53" s="33" t="s">
        <v>173</v>
      </c>
      <c r="H53" s="34"/>
    </row>
    <row r="54" spans="2:8" ht="15">
      <c r="B54" s="31"/>
      <c r="F54" s="35" t="s">
        <v>28</v>
      </c>
      <c r="G54" s="36"/>
      <c r="H54" s="36"/>
    </row>
    <row r="55" spans="2:8" ht="15.75">
      <c r="B55" s="31" t="s">
        <v>29</v>
      </c>
      <c r="F55" s="32"/>
      <c r="G55" s="33" t="s">
        <v>174</v>
      </c>
      <c r="H55" s="34"/>
    </row>
    <row r="56" spans="6:8" ht="15">
      <c r="F56" s="35" t="s">
        <v>28</v>
      </c>
      <c r="G56" s="36"/>
      <c r="H56" s="36"/>
    </row>
  </sheetData>
  <sheetProtection/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6"/>
  <sheetViews>
    <sheetView zoomScale="75" zoomScaleNormal="75" zoomScalePageLayoutView="0" workbookViewId="0" topLeftCell="A1">
      <selection activeCell="I22" sqref="I2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9.28125" style="0" customWidth="1"/>
    <col min="8" max="8" width="14.28125" style="0" customWidth="1"/>
    <col min="9" max="9" width="44.281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5" t="s">
        <v>182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15.75">
      <c r="A7" s="190">
        <v>1</v>
      </c>
      <c r="B7" s="191" t="s">
        <v>175</v>
      </c>
      <c r="C7" s="192">
        <v>8.5</v>
      </c>
      <c r="D7" s="15"/>
      <c r="E7" s="16"/>
      <c r="F7" s="17">
        <f>SUM(C7:D7)</f>
        <v>8.5</v>
      </c>
      <c r="G7" s="37">
        <v>2210</v>
      </c>
      <c r="H7" s="15">
        <v>1.9</v>
      </c>
      <c r="I7" s="14" t="s">
        <v>176</v>
      </c>
      <c r="J7" s="15"/>
      <c r="K7" s="19"/>
    </row>
    <row r="8" spans="1:11" ht="15.75">
      <c r="A8" s="13">
        <v>2</v>
      </c>
      <c r="B8" s="14" t="s">
        <v>177</v>
      </c>
      <c r="C8" s="15">
        <v>0.05</v>
      </c>
      <c r="D8" s="15"/>
      <c r="E8" s="16"/>
      <c r="F8" s="17">
        <f>SUM(C8,D8)</f>
        <v>0.05</v>
      </c>
      <c r="G8" s="37"/>
      <c r="H8" s="15"/>
      <c r="I8" s="14"/>
      <c r="J8" s="15"/>
      <c r="K8" s="19"/>
    </row>
    <row r="9" spans="1:11" ht="15.75">
      <c r="A9" s="13"/>
      <c r="B9" s="14"/>
      <c r="C9" s="15"/>
      <c r="D9" s="15"/>
      <c r="E9" s="16"/>
      <c r="F9" s="17">
        <f aca="true" t="shared" si="0" ref="F9:F49">SUM(C9,D9)</f>
        <v>0</v>
      </c>
      <c r="G9" s="37"/>
      <c r="H9" s="15"/>
      <c r="I9" s="14"/>
      <c r="J9" s="15"/>
      <c r="K9" s="19"/>
    </row>
    <row r="10" spans="1:11" ht="15.75">
      <c r="A10" s="13"/>
      <c r="B10" s="14"/>
      <c r="C10" s="15"/>
      <c r="D10" s="15"/>
      <c r="E10" s="16"/>
      <c r="F10" s="17">
        <f>SUM(C10,D10)</f>
        <v>0</v>
      </c>
      <c r="G10" s="37">
        <v>2240</v>
      </c>
      <c r="H10" s="15">
        <v>0.3</v>
      </c>
      <c r="I10" s="14" t="s">
        <v>178</v>
      </c>
      <c r="J10" s="15"/>
      <c r="K10" s="19"/>
    </row>
    <row r="11" spans="1:11" ht="15.75">
      <c r="A11" s="13"/>
      <c r="B11" s="14"/>
      <c r="C11" s="15"/>
      <c r="D11" s="15"/>
      <c r="E11" s="16"/>
      <c r="F11" s="17">
        <f t="shared" si="0"/>
        <v>0</v>
      </c>
      <c r="G11" s="37">
        <v>2240</v>
      </c>
      <c r="H11" s="15">
        <v>1.8</v>
      </c>
      <c r="I11" s="14" t="s">
        <v>179</v>
      </c>
      <c r="J11" s="15"/>
      <c r="K11" s="19"/>
    </row>
    <row r="12" spans="1:11" ht="15.75">
      <c r="A12" s="13"/>
      <c r="B12" s="14"/>
      <c r="C12" s="15"/>
      <c r="D12" s="15"/>
      <c r="E12" s="16"/>
      <c r="F12" s="17">
        <f t="shared" si="0"/>
        <v>0</v>
      </c>
      <c r="G12" s="20">
        <v>2240</v>
      </c>
      <c r="H12" s="15">
        <v>1.8</v>
      </c>
      <c r="I12" s="188" t="s">
        <v>183</v>
      </c>
      <c r="J12" s="15"/>
      <c r="K12" s="19"/>
    </row>
    <row r="13" spans="1:11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88"/>
      <c r="J13" s="15"/>
      <c r="K13" s="19"/>
    </row>
    <row r="14" spans="1:11" ht="15.75">
      <c r="A14" s="13"/>
      <c r="B14" s="14"/>
      <c r="C14" s="15"/>
      <c r="D14" s="15"/>
      <c r="E14" s="16"/>
      <c r="F14" s="17">
        <f t="shared" si="0"/>
        <v>0</v>
      </c>
      <c r="G14" s="37"/>
      <c r="H14" s="15"/>
      <c r="I14" s="14"/>
      <c r="J14" s="15"/>
      <c r="K14" s="19"/>
    </row>
    <row r="15" spans="1:11" ht="15.75">
      <c r="A15" s="20"/>
      <c r="B15" s="14"/>
      <c r="C15" s="15"/>
      <c r="D15" s="15"/>
      <c r="E15" s="16"/>
      <c r="F15" s="17">
        <f t="shared" si="0"/>
        <v>0</v>
      </c>
      <c r="G15" s="37"/>
      <c r="H15" s="15"/>
      <c r="I15" s="16"/>
      <c r="J15" s="15"/>
      <c r="K15" s="19"/>
    </row>
    <row r="16" spans="1:11" ht="15" customHeight="1">
      <c r="A16" s="20"/>
      <c r="B16" s="14"/>
      <c r="C16" s="15"/>
      <c r="D16" s="15"/>
      <c r="E16" s="16"/>
      <c r="F16" s="17">
        <f t="shared" si="0"/>
        <v>0</v>
      </c>
      <c r="G16" s="37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25</v>
      </c>
      <c r="C50" s="194">
        <f>SUM(C7:C49)</f>
        <v>8.55</v>
      </c>
      <c r="D50" s="189">
        <f>SUM(D7:D49)</f>
        <v>0</v>
      </c>
      <c r="E50" s="27"/>
      <c r="F50" s="193">
        <f>SUM(F7:F49)</f>
        <v>8.55</v>
      </c>
      <c r="G50" s="29"/>
      <c r="H50" s="195">
        <f>SUM(H7:H49)</f>
        <v>5.8</v>
      </c>
      <c r="I50" s="27"/>
      <c r="J50" s="26">
        <f>SUM(J7:J49)</f>
        <v>0</v>
      </c>
      <c r="K50" s="196">
        <f>C50-H50</f>
        <v>2.750000000000001</v>
      </c>
    </row>
    <row r="53" spans="2:8" ht="15.75">
      <c r="B53" s="31" t="s">
        <v>184</v>
      </c>
      <c r="F53" s="32"/>
      <c r="G53" s="33" t="s">
        <v>180</v>
      </c>
      <c r="H53" s="34"/>
    </row>
    <row r="54" spans="2:8" ht="15">
      <c r="B54" s="31"/>
      <c r="F54" s="35" t="s">
        <v>28</v>
      </c>
      <c r="G54" s="36"/>
      <c r="H54" s="36"/>
    </row>
    <row r="55" spans="2:8" ht="15.75">
      <c r="B55" s="31" t="s">
        <v>29</v>
      </c>
      <c r="F55" s="32"/>
      <c r="G55" s="33" t="s">
        <v>181</v>
      </c>
      <c r="H55" s="34"/>
    </row>
    <row r="56" spans="6:8" ht="15">
      <c r="F56" s="35" t="s">
        <v>28</v>
      </c>
      <c r="G56" s="36"/>
      <c r="H56" s="36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zoomScalePageLayoutView="0" workbookViewId="0" topLeftCell="A1">
      <selection activeCell="R28" sqref="R28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72</v>
      </c>
    </row>
    <row r="3" spans="1:11" ht="61.5" customHeight="1">
      <c r="A3" s="2"/>
      <c r="B3" s="5" t="s">
        <v>185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33.75" customHeight="1">
      <c r="A7" s="13"/>
      <c r="B7" s="16" t="s">
        <v>186</v>
      </c>
      <c r="C7" s="15">
        <v>5.48</v>
      </c>
      <c r="D7" s="15"/>
      <c r="E7" s="16"/>
      <c r="F7" s="17">
        <f>SUM(C7,D7)</f>
        <v>5.48</v>
      </c>
      <c r="G7" s="14"/>
      <c r="H7" s="15"/>
      <c r="I7" s="18"/>
      <c r="J7" s="15"/>
      <c r="K7" s="19"/>
    </row>
    <row r="8" spans="1:11" ht="15.75">
      <c r="A8" s="13">
        <v>1</v>
      </c>
      <c r="B8" s="14" t="s">
        <v>187</v>
      </c>
      <c r="C8" s="15">
        <v>0</v>
      </c>
      <c r="D8" s="15">
        <v>0</v>
      </c>
      <c r="E8" s="16">
        <v>0</v>
      </c>
      <c r="F8" s="17">
        <f aca="true" t="shared" si="0" ref="F8:F50">SUM(C8,D8)</f>
        <v>0</v>
      </c>
      <c r="G8" s="14"/>
      <c r="H8" s="15"/>
      <c r="I8" s="18"/>
      <c r="J8" s="15"/>
      <c r="K8" s="19"/>
    </row>
    <row r="9" spans="1:11" ht="15.75">
      <c r="A9" s="13"/>
      <c r="B9" s="14"/>
      <c r="C9" s="15"/>
      <c r="D9" s="15"/>
      <c r="E9" s="16"/>
      <c r="F9" s="17">
        <f t="shared" si="0"/>
        <v>0</v>
      </c>
      <c r="G9" s="14">
        <v>2240</v>
      </c>
      <c r="H9" s="15">
        <v>4.94</v>
      </c>
      <c r="I9" s="18"/>
      <c r="J9" s="15"/>
      <c r="K9" s="19"/>
    </row>
    <row r="10" spans="1:11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1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1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1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1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25</v>
      </c>
      <c r="C50" s="26">
        <f>SUM(C7:C49)</f>
        <v>5.48</v>
      </c>
      <c r="D50" s="26">
        <f>SUM(D7:D49)</f>
        <v>0</v>
      </c>
      <c r="E50" s="27"/>
      <c r="F50" s="28">
        <f t="shared" si="0"/>
        <v>5.48</v>
      </c>
      <c r="G50" s="29"/>
      <c r="H50" s="26">
        <f>SUM(H7:H49)</f>
        <v>4.94</v>
      </c>
      <c r="I50" s="27"/>
      <c r="J50" s="26">
        <f>SUM(J7:J49)</f>
        <v>0</v>
      </c>
      <c r="K50" s="30">
        <f>C50-H50</f>
        <v>0.54</v>
      </c>
    </row>
    <row r="53" spans="2:8" ht="15.75">
      <c r="B53" s="31" t="s">
        <v>32</v>
      </c>
      <c r="F53" s="32"/>
      <c r="G53" s="33"/>
      <c r="H53" s="34"/>
    </row>
    <row r="54" spans="2:8" ht="15">
      <c r="B54" s="31"/>
      <c r="F54" s="35" t="s">
        <v>28</v>
      </c>
      <c r="G54" s="36"/>
      <c r="H54" s="36"/>
    </row>
    <row r="55" spans="2:8" ht="15.75">
      <c r="B55" s="31" t="s">
        <v>29</v>
      </c>
      <c r="F55" s="32"/>
      <c r="G55" s="33"/>
      <c r="H55" s="34"/>
    </row>
    <row r="56" spans="6:8" ht="15">
      <c r="F56" s="35" t="s">
        <v>28</v>
      </c>
      <c r="G56" s="36"/>
      <c r="H56" s="36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zoomScalePageLayoutView="0" workbookViewId="0" topLeftCell="A1">
      <selection activeCell="L31" sqref="L31"/>
    </sheetView>
  </sheetViews>
  <sheetFormatPr defaultColWidth="9.140625" defaultRowHeight="15"/>
  <cols>
    <col min="1" max="1" width="10.57421875" style="0" customWidth="1"/>
    <col min="2" max="2" width="42.57421875" style="0" customWidth="1"/>
    <col min="3" max="3" width="16.28125" style="0" customWidth="1"/>
    <col min="4" max="4" width="17.00390625" style="0" customWidth="1"/>
    <col min="5" max="5" width="27.57421875" style="0" customWidth="1"/>
    <col min="6" max="7" width="17.7109375" style="0" customWidth="1"/>
    <col min="8" max="8" width="16.140625" style="0" customWidth="1"/>
    <col min="9" max="9" width="32.00390625" style="0" customWidth="1"/>
    <col min="10" max="10" width="18.00390625" style="0" customWidth="1"/>
    <col min="11" max="11" width="20.0039062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5" t="s">
        <v>188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21.5" customHeight="1">
      <c r="A6" s="8"/>
      <c r="B6" s="8"/>
      <c r="C6" s="11" t="s">
        <v>10</v>
      </c>
      <c r="D6" s="11" t="s">
        <v>189</v>
      </c>
      <c r="E6" s="11" t="s">
        <v>12</v>
      </c>
      <c r="F6" s="9"/>
      <c r="G6" s="12" t="s">
        <v>13</v>
      </c>
      <c r="H6" s="11" t="s">
        <v>190</v>
      </c>
      <c r="I6" s="11" t="s">
        <v>15</v>
      </c>
      <c r="J6" s="11" t="s">
        <v>191</v>
      </c>
      <c r="K6" s="10"/>
    </row>
    <row r="7" spans="1:11" ht="31.5">
      <c r="A7" s="13">
        <v>1</v>
      </c>
      <c r="B7" s="13" t="s">
        <v>192</v>
      </c>
      <c r="C7" s="15"/>
      <c r="D7" s="15">
        <v>341.5</v>
      </c>
      <c r="E7" s="13" t="s">
        <v>193</v>
      </c>
      <c r="F7" s="17">
        <v>341.5</v>
      </c>
      <c r="G7" s="14">
        <v>2220</v>
      </c>
      <c r="H7" s="15"/>
      <c r="I7" s="13" t="s">
        <v>193</v>
      </c>
      <c r="J7" s="15">
        <v>341.5</v>
      </c>
      <c r="K7" s="19">
        <v>0</v>
      </c>
    </row>
    <row r="8" spans="1:11" ht="66" customHeight="1">
      <c r="A8" s="13">
        <v>2</v>
      </c>
      <c r="B8" s="13" t="s">
        <v>194</v>
      </c>
      <c r="C8" s="15"/>
      <c r="D8" s="15">
        <v>67.18</v>
      </c>
      <c r="E8" s="13" t="s">
        <v>195</v>
      </c>
      <c r="F8" s="17">
        <v>67.18</v>
      </c>
      <c r="G8" s="14">
        <v>2220</v>
      </c>
      <c r="H8" s="15"/>
      <c r="I8" s="13" t="s">
        <v>195</v>
      </c>
      <c r="J8" s="15">
        <v>67.18</v>
      </c>
      <c r="K8" s="19">
        <v>0</v>
      </c>
    </row>
    <row r="9" spans="1:11" ht="46.5" customHeight="1">
      <c r="A9" s="13">
        <v>3</v>
      </c>
      <c r="B9" s="197" t="s">
        <v>196</v>
      </c>
      <c r="C9" s="15"/>
      <c r="D9" s="15">
        <v>6.5</v>
      </c>
      <c r="E9" s="13" t="s">
        <v>197</v>
      </c>
      <c r="F9" s="17">
        <v>6.5</v>
      </c>
      <c r="G9" s="14">
        <v>2220</v>
      </c>
      <c r="H9" s="15"/>
      <c r="I9" s="13" t="s">
        <v>197</v>
      </c>
      <c r="J9" s="15">
        <v>6.5</v>
      </c>
      <c r="K9" s="19">
        <v>0</v>
      </c>
    </row>
    <row r="10" spans="1:11" ht="45" customHeight="1">
      <c r="A10" s="13">
        <v>4</v>
      </c>
      <c r="B10" s="197" t="s">
        <v>196</v>
      </c>
      <c r="C10" s="15"/>
      <c r="D10" s="15">
        <v>0.13</v>
      </c>
      <c r="E10" s="13" t="s">
        <v>198</v>
      </c>
      <c r="F10" s="17">
        <v>0.13</v>
      </c>
      <c r="G10" s="14">
        <v>2220</v>
      </c>
      <c r="H10" s="15"/>
      <c r="I10" s="13" t="s">
        <v>198</v>
      </c>
      <c r="J10" s="15">
        <v>0.13</v>
      </c>
      <c r="K10" s="19">
        <v>0</v>
      </c>
    </row>
    <row r="11" spans="1:11" ht="43.5" customHeight="1">
      <c r="A11" s="13">
        <v>5</v>
      </c>
      <c r="B11" s="197" t="s">
        <v>196</v>
      </c>
      <c r="C11" s="15"/>
      <c r="D11" s="15">
        <v>2.04</v>
      </c>
      <c r="E11" s="13" t="s">
        <v>199</v>
      </c>
      <c r="F11" s="17">
        <v>2.04</v>
      </c>
      <c r="G11" s="14">
        <v>2210</v>
      </c>
      <c r="H11" s="15"/>
      <c r="I11" s="13" t="s">
        <v>199</v>
      </c>
      <c r="J11" s="15">
        <v>2.04</v>
      </c>
      <c r="K11" s="19">
        <v>0</v>
      </c>
    </row>
    <row r="12" spans="1:11" ht="46.5" customHeight="1">
      <c r="A12" s="13">
        <v>6</v>
      </c>
      <c r="B12" s="197" t="s">
        <v>196</v>
      </c>
      <c r="C12" s="15"/>
      <c r="D12" s="15">
        <v>5.85</v>
      </c>
      <c r="E12" s="13" t="s">
        <v>200</v>
      </c>
      <c r="F12" s="17">
        <v>5.85</v>
      </c>
      <c r="G12" s="14">
        <v>2210</v>
      </c>
      <c r="H12" s="15"/>
      <c r="I12" s="13" t="s">
        <v>200</v>
      </c>
      <c r="J12" s="15">
        <v>5.85</v>
      </c>
      <c r="K12" s="19">
        <v>0</v>
      </c>
    </row>
    <row r="13" spans="1:11" ht="44.25" customHeight="1">
      <c r="A13" s="13">
        <v>7</v>
      </c>
      <c r="B13" s="197" t="s">
        <v>196</v>
      </c>
      <c r="C13" s="15"/>
      <c r="D13" s="15">
        <v>9.25</v>
      </c>
      <c r="E13" s="13" t="s">
        <v>201</v>
      </c>
      <c r="F13" s="17">
        <v>9.25</v>
      </c>
      <c r="G13" s="14">
        <v>2210</v>
      </c>
      <c r="H13" s="15"/>
      <c r="I13" s="13" t="s">
        <v>201</v>
      </c>
      <c r="J13" s="15">
        <v>9.25</v>
      </c>
      <c r="K13" s="19">
        <v>0</v>
      </c>
    </row>
    <row r="14" spans="1:11" ht="41.25" customHeight="1">
      <c r="A14" s="13">
        <v>8</v>
      </c>
      <c r="B14" s="197" t="s">
        <v>202</v>
      </c>
      <c r="C14" s="15"/>
      <c r="D14" s="15">
        <v>4.32</v>
      </c>
      <c r="E14" s="13" t="s">
        <v>203</v>
      </c>
      <c r="F14" s="17">
        <v>4.32</v>
      </c>
      <c r="G14" s="14">
        <v>2220</v>
      </c>
      <c r="H14" s="15"/>
      <c r="I14" s="13" t="s">
        <v>203</v>
      </c>
      <c r="J14" s="15">
        <v>4.32</v>
      </c>
      <c r="K14" s="19">
        <v>0</v>
      </c>
    </row>
    <row r="15" spans="1:11" ht="43.5" customHeight="1">
      <c r="A15" s="13">
        <v>9</v>
      </c>
      <c r="B15" s="197" t="s">
        <v>202</v>
      </c>
      <c r="C15" s="15"/>
      <c r="D15" s="15">
        <v>3.1</v>
      </c>
      <c r="E15" s="13" t="s">
        <v>204</v>
      </c>
      <c r="F15" s="17">
        <v>3.1</v>
      </c>
      <c r="G15" s="14">
        <v>2220</v>
      </c>
      <c r="H15" s="15"/>
      <c r="I15" s="13" t="s">
        <v>204</v>
      </c>
      <c r="J15" s="15">
        <v>3.1</v>
      </c>
      <c r="K15" s="19">
        <v>0</v>
      </c>
    </row>
    <row r="16" spans="1:11" ht="45.75" customHeight="1">
      <c r="A16" s="13">
        <v>10</v>
      </c>
      <c r="B16" s="197" t="s">
        <v>205</v>
      </c>
      <c r="C16" s="15"/>
      <c r="D16" s="15">
        <v>267.58</v>
      </c>
      <c r="E16" s="13" t="s">
        <v>206</v>
      </c>
      <c r="F16" s="17">
        <v>267.58</v>
      </c>
      <c r="G16" s="14">
        <v>2220</v>
      </c>
      <c r="H16" s="15"/>
      <c r="I16" s="13" t="s">
        <v>206</v>
      </c>
      <c r="J16" s="15">
        <v>267.58</v>
      </c>
      <c r="K16" s="19">
        <v>0</v>
      </c>
    </row>
    <row r="17" spans="1:11" ht="43.5" customHeight="1">
      <c r="A17" s="13">
        <v>11</v>
      </c>
      <c r="B17" s="197" t="s">
        <v>205</v>
      </c>
      <c r="C17" s="15"/>
      <c r="D17" s="15">
        <v>9.3</v>
      </c>
      <c r="E17" s="13" t="s">
        <v>207</v>
      </c>
      <c r="F17" s="17">
        <v>9.3</v>
      </c>
      <c r="G17" s="14">
        <v>2200</v>
      </c>
      <c r="H17" s="15"/>
      <c r="I17" s="13" t="s">
        <v>207</v>
      </c>
      <c r="J17" s="15">
        <v>9.3</v>
      </c>
      <c r="K17" s="19">
        <v>0</v>
      </c>
    </row>
    <row r="18" spans="1:11" ht="51" customHeight="1">
      <c r="A18" s="13">
        <v>12</v>
      </c>
      <c r="B18" s="197" t="s">
        <v>208</v>
      </c>
      <c r="C18" s="15"/>
      <c r="D18" s="15">
        <v>0.24</v>
      </c>
      <c r="E18" s="13" t="s">
        <v>209</v>
      </c>
      <c r="F18" s="17">
        <v>0.24</v>
      </c>
      <c r="G18" s="14">
        <v>2210</v>
      </c>
      <c r="H18" s="15"/>
      <c r="I18" s="13" t="s">
        <v>209</v>
      </c>
      <c r="J18" s="15">
        <v>0.24</v>
      </c>
      <c r="K18" s="19">
        <v>0</v>
      </c>
    </row>
    <row r="19" spans="1:11" ht="36.75" customHeight="1">
      <c r="A19" s="13">
        <v>13</v>
      </c>
      <c r="B19" s="197" t="s">
        <v>210</v>
      </c>
      <c r="C19" s="15"/>
      <c r="D19" s="15">
        <v>90.6</v>
      </c>
      <c r="E19" s="13" t="s">
        <v>211</v>
      </c>
      <c r="F19" s="17">
        <v>90.6</v>
      </c>
      <c r="G19" s="14"/>
      <c r="H19" s="15"/>
      <c r="I19" s="13" t="s">
        <v>211</v>
      </c>
      <c r="J19" s="15">
        <v>90.6</v>
      </c>
      <c r="K19" s="19">
        <v>0</v>
      </c>
    </row>
    <row r="20" spans="1:11" ht="22.5" customHeight="1">
      <c r="A20" s="13">
        <v>14</v>
      </c>
      <c r="B20" s="14" t="s">
        <v>212</v>
      </c>
      <c r="C20" s="15">
        <v>12.9</v>
      </c>
      <c r="D20" s="15"/>
      <c r="E20" s="16"/>
      <c r="F20" s="17">
        <v>12.9</v>
      </c>
      <c r="G20" s="198">
        <v>3110.221</v>
      </c>
      <c r="H20" s="15">
        <v>22.76</v>
      </c>
      <c r="I20" s="18"/>
      <c r="J20" s="15"/>
      <c r="K20" s="19">
        <v>7.85</v>
      </c>
    </row>
    <row r="21" spans="1:11" ht="23.25" customHeight="1">
      <c r="A21" s="199"/>
      <c r="B21" s="14"/>
      <c r="C21" s="15"/>
      <c r="D21" s="15"/>
      <c r="E21" s="16"/>
      <c r="F21" s="17"/>
      <c r="G21" s="14"/>
      <c r="H21" s="15"/>
      <c r="I21" s="18"/>
      <c r="J21" s="15"/>
      <c r="K21" s="19"/>
    </row>
    <row r="22" spans="1:11" ht="24.75" customHeight="1">
      <c r="A22" s="13"/>
      <c r="B22" s="14"/>
      <c r="C22" s="15"/>
      <c r="D22" s="15"/>
      <c r="E22" s="16"/>
      <c r="F22" s="17"/>
      <c r="G22" s="14"/>
      <c r="H22" s="15"/>
      <c r="I22" s="18"/>
      <c r="J22" s="15"/>
      <c r="K22" s="19"/>
    </row>
    <row r="23" spans="1:11" ht="15.75">
      <c r="A23" s="13"/>
      <c r="B23" s="14"/>
      <c r="C23" s="15"/>
      <c r="D23" s="15"/>
      <c r="E23" s="16"/>
      <c r="F23" s="17"/>
      <c r="G23" s="14"/>
      <c r="H23" s="15"/>
      <c r="I23" s="18"/>
      <c r="J23" s="15"/>
      <c r="K23" s="19"/>
    </row>
    <row r="24" spans="1:11" ht="15.75">
      <c r="A24" s="13"/>
      <c r="B24" s="14"/>
      <c r="C24" s="15"/>
      <c r="D24" s="15"/>
      <c r="E24" s="16"/>
      <c r="F24" s="17"/>
      <c r="G24" s="20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/>
      <c r="G25" s="14"/>
      <c r="H25" s="15"/>
      <c r="I25" s="16"/>
      <c r="J25" s="15"/>
      <c r="K25" s="19"/>
    </row>
    <row r="26" spans="1:11" ht="15" customHeight="1">
      <c r="A26" s="20"/>
      <c r="B26" s="14"/>
      <c r="C26" s="15"/>
      <c r="D26" s="15"/>
      <c r="E26" s="16"/>
      <c r="F26" s="17"/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/>
      <c r="G27" s="14"/>
      <c r="H27" s="15"/>
      <c r="I27" s="16"/>
      <c r="J27" s="15"/>
      <c r="K27" s="19"/>
    </row>
    <row r="28" spans="1:11" ht="15.75">
      <c r="A28" s="22"/>
      <c r="B28" s="25" t="s">
        <v>25</v>
      </c>
      <c r="C28" s="26">
        <v>12.9</v>
      </c>
      <c r="D28" s="26">
        <v>807.59</v>
      </c>
      <c r="E28" s="27"/>
      <c r="F28" s="28">
        <v>820.49</v>
      </c>
      <c r="G28" s="29"/>
      <c r="H28" s="26">
        <f>SUM(H7:H27)</f>
        <v>22.76</v>
      </c>
      <c r="I28" s="27"/>
      <c r="J28" s="26">
        <f>SUM(J7:J27)</f>
        <v>807.59</v>
      </c>
      <c r="K28" s="30">
        <v>7.85</v>
      </c>
    </row>
    <row r="30" spans="6:9" ht="15.75">
      <c r="F30" s="200"/>
      <c r="G30" s="200"/>
      <c r="H30" s="200"/>
      <c r="I30" s="200"/>
    </row>
    <row r="31" spans="2:9" ht="21">
      <c r="B31" s="201" t="s">
        <v>128</v>
      </c>
      <c r="C31" s="200"/>
      <c r="F31" s="202"/>
      <c r="G31" s="203" t="s">
        <v>213</v>
      </c>
      <c r="H31" s="204"/>
      <c r="I31" s="200"/>
    </row>
    <row r="32" spans="2:9" ht="19.5">
      <c r="B32" s="205"/>
      <c r="C32" s="200"/>
      <c r="F32" s="206" t="s">
        <v>28</v>
      </c>
      <c r="G32" s="207"/>
      <c r="H32" s="207"/>
      <c r="I32" s="200"/>
    </row>
    <row r="33" spans="2:9" ht="21">
      <c r="B33" s="201" t="s">
        <v>29</v>
      </c>
      <c r="C33" s="200"/>
      <c r="F33" s="202"/>
      <c r="G33" s="203" t="s">
        <v>214</v>
      </c>
      <c r="H33" s="204"/>
      <c r="I33" s="200"/>
    </row>
    <row r="34" spans="2:9" ht="15.75">
      <c r="B34" s="200"/>
      <c r="C34" s="200"/>
      <c r="F34" s="206" t="s">
        <v>28</v>
      </c>
      <c r="G34" s="207"/>
      <c r="H34" s="207"/>
      <c r="I34" s="200"/>
    </row>
    <row r="35" spans="2:9" ht="15.75">
      <c r="B35" s="200"/>
      <c r="C35" s="200"/>
      <c r="F35" s="200"/>
      <c r="G35" s="200"/>
      <c r="H35" s="200"/>
      <c r="I35" s="200"/>
    </row>
    <row r="36" spans="2:9" ht="15.75">
      <c r="B36" s="208" t="s">
        <v>215</v>
      </c>
      <c r="C36" s="208"/>
      <c r="F36" s="200"/>
      <c r="G36" s="200"/>
      <c r="H36" s="200"/>
      <c r="I36" s="200"/>
    </row>
    <row r="37" spans="2:3" ht="15.75">
      <c r="B37" s="200"/>
      <c r="C37" s="200"/>
    </row>
    <row r="38" spans="2:3" ht="15.75">
      <c r="B38" s="200"/>
      <c r="C38" s="200"/>
    </row>
  </sheetData>
  <sheetProtection/>
  <mergeCells count="10">
    <mergeCell ref="G31:H31"/>
    <mergeCell ref="G33:H3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zoomScale="70" zoomScaleNormal="70" zoomScalePageLayoutView="0" workbookViewId="0" topLeftCell="A1">
      <selection activeCell="F7" sqref="F7:F1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4.28125" style="0" customWidth="1"/>
    <col min="8" max="8" width="8.140625" style="0" customWidth="1"/>
    <col min="9" max="9" width="22.57421875" style="0" customWidth="1"/>
    <col min="10" max="10" width="13.421875" style="0" customWidth="1"/>
    <col min="11" max="11" width="15.7109375" style="0" customWidth="1"/>
  </cols>
  <sheetData>
    <row r="1" ht="18.75" customHeight="1">
      <c r="J1" s="1" t="s">
        <v>0</v>
      </c>
    </row>
    <row r="2" spans="1:10" ht="20.25" customHeight="1">
      <c r="A2" s="2"/>
      <c r="B2" s="2"/>
      <c r="C2" s="2"/>
      <c r="D2" s="2"/>
      <c r="E2" s="2"/>
      <c r="F2" s="2"/>
      <c r="G2" s="2"/>
      <c r="H2" s="3"/>
      <c r="I2" s="3"/>
      <c r="J2" s="4" t="s">
        <v>216</v>
      </c>
    </row>
    <row r="3" spans="1:11" ht="61.5" customHeight="1">
      <c r="A3" s="2"/>
      <c r="B3" s="5" t="s">
        <v>217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141.75">
      <c r="A7" s="13">
        <v>1</v>
      </c>
      <c r="B7" s="209" t="s">
        <v>218</v>
      </c>
      <c r="C7" s="15"/>
      <c r="D7" s="210">
        <f>(220174.68+198990.36)/1000</f>
        <v>419.16504</v>
      </c>
      <c r="E7" s="13" t="s">
        <v>219</v>
      </c>
      <c r="F7" s="211">
        <f>SUM(C7,D7)</f>
        <v>419.16504</v>
      </c>
      <c r="G7" s="14"/>
      <c r="H7" s="15"/>
      <c r="I7" s="13" t="s">
        <v>220</v>
      </c>
      <c r="J7" s="13">
        <f>D7</f>
        <v>419.16504</v>
      </c>
      <c r="K7" s="209">
        <f>D7-J7</f>
        <v>0</v>
      </c>
    </row>
    <row r="8" spans="1:11" ht="141.75">
      <c r="A8" s="13"/>
      <c r="B8" s="209" t="s">
        <v>221</v>
      </c>
      <c r="C8" s="15"/>
      <c r="D8" s="210">
        <f>941.8/1000</f>
        <v>0.9418</v>
      </c>
      <c r="E8" s="13" t="s">
        <v>219</v>
      </c>
      <c r="F8" s="211">
        <f aca="true" t="shared" si="0" ref="F8:F26">SUM(C8,D8)</f>
        <v>0.9418</v>
      </c>
      <c r="G8" s="14"/>
      <c r="H8" s="15"/>
      <c r="I8" s="13" t="s">
        <v>220</v>
      </c>
      <c r="J8" s="15">
        <f>D8</f>
        <v>0.9418</v>
      </c>
      <c r="K8" s="209">
        <f>D8-J8</f>
        <v>0</v>
      </c>
    </row>
    <row r="9" spans="1:11" ht="157.5">
      <c r="A9" s="13"/>
      <c r="B9" s="209" t="s">
        <v>222</v>
      </c>
      <c r="C9" s="15"/>
      <c r="D9" s="210">
        <f>34035/1000</f>
        <v>34.035</v>
      </c>
      <c r="E9" s="13" t="s">
        <v>223</v>
      </c>
      <c r="F9" s="211">
        <f t="shared" si="0"/>
        <v>34.035</v>
      </c>
      <c r="G9" s="14"/>
      <c r="H9" s="15"/>
      <c r="I9" s="13" t="s">
        <v>224</v>
      </c>
      <c r="J9" s="15">
        <f>D9</f>
        <v>34.035</v>
      </c>
      <c r="K9" s="209">
        <f>D9-J9</f>
        <v>0</v>
      </c>
    </row>
    <row r="10" spans="1:11" ht="110.25">
      <c r="A10" s="13"/>
      <c r="B10" s="209" t="s">
        <v>225</v>
      </c>
      <c r="C10" s="15"/>
      <c r="D10" s="210">
        <f>(1422+16502.5+1512)/1000</f>
        <v>19.4365</v>
      </c>
      <c r="E10" s="13" t="s">
        <v>223</v>
      </c>
      <c r="F10" s="211">
        <f t="shared" si="0"/>
        <v>19.4365</v>
      </c>
      <c r="G10" s="14"/>
      <c r="H10" s="15"/>
      <c r="I10" s="13" t="s">
        <v>224</v>
      </c>
      <c r="J10" s="15">
        <f>D10</f>
        <v>19.4365</v>
      </c>
      <c r="K10" s="209">
        <f>D10-J10</f>
        <v>0</v>
      </c>
    </row>
    <row r="11" spans="1:11" ht="94.5">
      <c r="A11" s="13"/>
      <c r="B11" s="209" t="s">
        <v>226</v>
      </c>
      <c r="C11" s="15"/>
      <c r="D11" s="210">
        <f>336/1000</f>
        <v>0.336</v>
      </c>
      <c r="E11" s="13" t="s">
        <v>227</v>
      </c>
      <c r="F11" s="211">
        <f t="shared" si="0"/>
        <v>0.336</v>
      </c>
      <c r="G11" s="14"/>
      <c r="H11" s="15"/>
      <c r="I11" s="13" t="s">
        <v>227</v>
      </c>
      <c r="J11" s="15">
        <f>D11</f>
        <v>0.336</v>
      </c>
      <c r="K11" s="209">
        <f>D11-J11</f>
        <v>0</v>
      </c>
    </row>
    <row r="12" spans="1:11" ht="15.75">
      <c r="A12" s="13"/>
      <c r="B12" s="212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1" ht="15.75">
      <c r="A13" s="13"/>
      <c r="B13" s="212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1" ht="15.75">
      <c r="A14" s="13"/>
      <c r="B14" s="212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>
      <c r="A15" s="20"/>
      <c r="B15" s="212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" customHeight="1">
      <c r="A16" s="20"/>
      <c r="B16" s="212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20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20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21"/>
      <c r="B23" s="22"/>
      <c r="C23" s="23"/>
      <c r="D23" s="23"/>
      <c r="E23" s="24"/>
      <c r="F23" s="17">
        <f t="shared" si="0"/>
        <v>0</v>
      </c>
      <c r="G23" s="22"/>
      <c r="H23" s="23"/>
      <c r="I23" s="24"/>
      <c r="J23" s="23"/>
      <c r="K23" s="19"/>
    </row>
    <row r="24" spans="1:11" ht="15.75">
      <c r="A24" s="21"/>
      <c r="B24" s="22"/>
      <c r="C24" s="23"/>
      <c r="D24" s="23"/>
      <c r="E24" s="24"/>
      <c r="F24" s="17">
        <f t="shared" si="0"/>
        <v>0</v>
      </c>
      <c r="G24" s="22"/>
      <c r="H24" s="23"/>
      <c r="I24" s="24"/>
      <c r="J24" s="23"/>
      <c r="K24" s="19"/>
    </row>
    <row r="25" spans="1:11" ht="15.75">
      <c r="A25" s="21"/>
      <c r="B25" s="22"/>
      <c r="C25" s="23"/>
      <c r="D25" s="23"/>
      <c r="E25" s="24"/>
      <c r="F25" s="17">
        <f t="shared" si="0"/>
        <v>0</v>
      </c>
      <c r="G25" s="22"/>
      <c r="H25" s="23"/>
      <c r="I25" s="24"/>
      <c r="J25" s="23"/>
      <c r="K25" s="19"/>
    </row>
    <row r="26" spans="1:11" ht="15.75">
      <c r="A26" s="22"/>
      <c r="B26" s="25" t="s">
        <v>25</v>
      </c>
      <c r="C26" s="26">
        <f>SUM(C7:C25)</f>
        <v>0</v>
      </c>
      <c r="D26" s="26">
        <f>SUM(D7:D25)</f>
        <v>473.91434000000004</v>
      </c>
      <c r="E26" s="27"/>
      <c r="F26" s="28">
        <f t="shared" si="0"/>
        <v>473.91434000000004</v>
      </c>
      <c r="G26" s="29"/>
      <c r="H26" s="26">
        <f>SUM(H7:H25)</f>
        <v>0</v>
      </c>
      <c r="I26" s="27"/>
      <c r="J26" s="26">
        <f>SUM(J7:J25)</f>
        <v>473.91434000000004</v>
      </c>
      <c r="K26" s="30">
        <f>F26-H26-J26</f>
        <v>0</v>
      </c>
    </row>
    <row r="29" spans="2:8" ht="15.75">
      <c r="B29" s="31" t="s">
        <v>32</v>
      </c>
      <c r="F29" s="32"/>
      <c r="G29" s="33" t="s">
        <v>228</v>
      </c>
      <c r="H29" s="34"/>
    </row>
    <row r="30" spans="2:8" ht="15">
      <c r="B30" s="31"/>
      <c r="F30" s="35" t="s">
        <v>28</v>
      </c>
      <c r="G30" s="36"/>
      <c r="H30" s="36"/>
    </row>
    <row r="31" spans="2:8" ht="15.75">
      <c r="B31" s="31" t="s">
        <v>29</v>
      </c>
      <c r="F31" s="32"/>
      <c r="G31" s="33" t="s">
        <v>229</v>
      </c>
      <c r="H31" s="34"/>
    </row>
    <row r="32" spans="6:8" ht="15">
      <c r="F32" s="35" t="s">
        <v>28</v>
      </c>
      <c r="G32" s="36"/>
      <c r="H32" s="36"/>
    </row>
    <row r="34" ht="15">
      <c r="B34" s="213" t="s">
        <v>230</v>
      </c>
    </row>
    <row r="35" ht="15">
      <c r="B35" s="213" t="s">
        <v>231</v>
      </c>
    </row>
    <row r="36" ht="15">
      <c r="B36" s="213" t="s">
        <v>232</v>
      </c>
    </row>
  </sheetData>
  <sheetProtection/>
  <mergeCells count="10">
    <mergeCell ref="G29:H29"/>
    <mergeCell ref="G31:H3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/>
  <pageMargins left="0" right="0" top="0" bottom="0" header="0" footer="0"/>
  <pageSetup horizontalDpi="180" verticalDpi="18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6" ht="18.75" customHeight="1">
      <c r="K1" s="39" t="s">
        <v>33</v>
      </c>
      <c r="L1" s="39"/>
      <c r="M1" s="39"/>
      <c r="N1" s="38"/>
      <c r="O1" s="38"/>
      <c r="P1" s="38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39" t="s">
        <v>39</v>
      </c>
      <c r="L2" s="39"/>
      <c r="M2" s="39"/>
      <c r="N2" s="38"/>
      <c r="O2" s="38"/>
      <c r="P2" s="38"/>
    </row>
    <row r="3" spans="1:11" ht="61.5" customHeight="1">
      <c r="A3" s="2"/>
      <c r="B3" s="5" t="s">
        <v>40</v>
      </c>
      <c r="C3" s="6"/>
      <c r="D3" s="6"/>
      <c r="E3" s="6"/>
      <c r="F3" s="6"/>
      <c r="G3" s="6"/>
      <c r="H3" s="6"/>
      <c r="I3" s="6"/>
      <c r="J3" s="6"/>
      <c r="K3" s="2"/>
    </row>
    <row r="4" spans="1:1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34</v>
      </c>
      <c r="B5" s="8" t="s">
        <v>5</v>
      </c>
      <c r="C5" s="9" t="s">
        <v>6</v>
      </c>
      <c r="D5" s="9"/>
      <c r="E5" s="9"/>
      <c r="F5" s="9" t="s">
        <v>41</v>
      </c>
      <c r="G5" s="9" t="s">
        <v>8</v>
      </c>
      <c r="H5" s="9"/>
      <c r="I5" s="9"/>
      <c r="J5" s="9"/>
      <c r="K5" s="10" t="s">
        <v>42</v>
      </c>
    </row>
    <row r="6" spans="1:11" ht="158.25" customHeight="1">
      <c r="A6" s="8"/>
      <c r="B6" s="8"/>
      <c r="C6" s="11" t="s">
        <v>43</v>
      </c>
      <c r="D6" s="11" t="s">
        <v>44</v>
      </c>
      <c r="E6" s="11" t="s">
        <v>12</v>
      </c>
      <c r="F6" s="9"/>
      <c r="G6" s="12" t="s">
        <v>13</v>
      </c>
      <c r="H6" s="11" t="s">
        <v>45</v>
      </c>
      <c r="I6" s="11" t="s">
        <v>15</v>
      </c>
      <c r="J6" s="11" t="s">
        <v>45</v>
      </c>
      <c r="K6" s="10"/>
    </row>
    <row r="7" spans="1:11" ht="15.75">
      <c r="A7" s="13">
        <v>1</v>
      </c>
      <c r="B7" s="14" t="s">
        <v>36</v>
      </c>
      <c r="C7" s="15">
        <v>0.1</v>
      </c>
      <c r="D7" s="15">
        <v>0</v>
      </c>
      <c r="E7" s="16"/>
      <c r="F7" s="17">
        <f>SUM(C7,D7)</f>
        <v>0.1</v>
      </c>
      <c r="G7" s="14">
        <v>2210</v>
      </c>
      <c r="H7" s="15">
        <v>1.596</v>
      </c>
      <c r="I7" s="18"/>
      <c r="J7" s="15">
        <v>0</v>
      </c>
      <c r="K7" s="19">
        <v>23.173</v>
      </c>
    </row>
    <row r="8" spans="1:11" ht="15.75">
      <c r="A8" s="13"/>
      <c r="B8" s="14"/>
      <c r="C8" s="15"/>
      <c r="D8" s="15"/>
      <c r="E8" s="16"/>
      <c r="F8" s="17">
        <f aca="true" t="shared" si="0" ref="F8:F47">SUM(C8,D8)</f>
        <v>0</v>
      </c>
      <c r="G8" s="14"/>
      <c r="H8" s="15"/>
      <c r="I8" s="18"/>
      <c r="J8" s="15"/>
      <c r="K8" s="19"/>
    </row>
    <row r="9" spans="1:11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1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1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1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1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1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2"/>
      <c r="B47" s="25" t="s">
        <v>25</v>
      </c>
      <c r="C47" s="26">
        <f>SUM(C7:C46)</f>
        <v>0.1</v>
      </c>
      <c r="D47" s="26">
        <f>SUM(D7:D46)</f>
        <v>0</v>
      </c>
      <c r="E47" s="27"/>
      <c r="F47" s="28">
        <f t="shared" si="0"/>
        <v>0.1</v>
      </c>
      <c r="G47" s="29"/>
      <c r="H47" s="26">
        <f>SUM(H7:H46)</f>
        <v>1.596</v>
      </c>
      <c r="I47" s="27"/>
      <c r="J47" s="26">
        <f>SUM(J7:J46)</f>
        <v>0</v>
      </c>
      <c r="K47" s="30">
        <f>C47-H47</f>
        <v>-1.496</v>
      </c>
    </row>
    <row r="50" spans="2:8" ht="15.75">
      <c r="B50" s="31" t="s">
        <v>32</v>
      </c>
      <c r="F50" s="32"/>
      <c r="G50" s="33" t="s">
        <v>37</v>
      </c>
      <c r="H50" s="34"/>
    </row>
    <row r="51" spans="2:8" ht="15">
      <c r="B51" s="31"/>
      <c r="F51" s="35" t="s">
        <v>28</v>
      </c>
      <c r="G51" s="36"/>
      <c r="H51" s="36"/>
    </row>
    <row r="52" spans="2:8" ht="15.75">
      <c r="B52" s="31" t="s">
        <v>29</v>
      </c>
      <c r="F52" s="32"/>
      <c r="G52" s="33" t="s">
        <v>38</v>
      </c>
      <c r="H52" s="34"/>
    </row>
    <row r="53" spans="6:8" ht="15">
      <c r="F53" s="35" t="s">
        <v>28</v>
      </c>
      <c r="G53" s="36"/>
      <c r="H53" s="36"/>
    </row>
  </sheetData>
  <sheetProtection/>
  <mergeCells count="12">
    <mergeCell ref="G50:H50"/>
    <mergeCell ref="G52:H52"/>
    <mergeCell ref="K1:M1"/>
    <mergeCell ref="K2:M2"/>
    <mergeCell ref="B3:J3"/>
    <mergeCell ref="A4:K4"/>
    <mergeCell ref="A5:A6"/>
    <mergeCell ref="B5:B6"/>
    <mergeCell ref="C5:E5"/>
    <mergeCell ref="F5:F6"/>
    <mergeCell ref="G5:J5"/>
    <mergeCell ref="K5:K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75" zoomScaleNormal="75" zoomScalePageLayoutView="0" workbookViewId="0" topLeftCell="A1">
      <selection activeCell="P6" sqref="P6"/>
    </sheetView>
  </sheetViews>
  <sheetFormatPr defaultColWidth="9.140625" defaultRowHeight="15"/>
  <cols>
    <col min="1" max="1" width="7.28125" style="0" customWidth="1"/>
    <col min="2" max="2" width="25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6.5742187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233</v>
      </c>
    </row>
    <row r="3" spans="1:11" ht="93" customHeight="1">
      <c r="A3" s="2"/>
      <c r="B3" s="5" t="s">
        <v>234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235</v>
      </c>
      <c r="K6" s="10"/>
    </row>
    <row r="7" spans="1:11" ht="47.25">
      <c r="A7" s="13">
        <v>1</v>
      </c>
      <c r="B7" s="16" t="s">
        <v>236</v>
      </c>
      <c r="C7" s="15"/>
      <c r="D7" s="15">
        <v>212.02</v>
      </c>
      <c r="E7" s="16" t="s">
        <v>237</v>
      </c>
      <c r="F7" s="17">
        <v>212.02</v>
      </c>
      <c r="G7" s="14"/>
      <c r="H7" s="15"/>
      <c r="I7" s="18" t="s">
        <v>237</v>
      </c>
      <c r="J7" s="15">
        <v>212.02</v>
      </c>
      <c r="K7" s="19"/>
    </row>
    <row r="8" spans="1:11" ht="15.75">
      <c r="A8" s="13">
        <v>2</v>
      </c>
      <c r="B8" s="14" t="s">
        <v>238</v>
      </c>
      <c r="C8" s="15"/>
      <c r="D8" s="15">
        <v>6.91</v>
      </c>
      <c r="E8" s="16" t="s">
        <v>239</v>
      </c>
      <c r="F8" s="17">
        <f>SUM(C8,D8)</f>
        <v>6.91</v>
      </c>
      <c r="G8" s="14"/>
      <c r="H8" s="15"/>
      <c r="I8" s="16" t="s">
        <v>239</v>
      </c>
      <c r="J8" s="15">
        <v>6.91</v>
      </c>
      <c r="K8" s="19"/>
    </row>
    <row r="9" spans="1:11" ht="15.75">
      <c r="A9" s="13">
        <v>3</v>
      </c>
      <c r="B9" s="14" t="s">
        <v>238</v>
      </c>
      <c r="C9" s="15"/>
      <c r="D9" s="15">
        <v>9.49</v>
      </c>
      <c r="E9" s="16" t="s">
        <v>240</v>
      </c>
      <c r="F9" s="17">
        <v>9.49</v>
      </c>
      <c r="G9" s="14"/>
      <c r="H9" s="15"/>
      <c r="I9" s="16" t="s">
        <v>240</v>
      </c>
      <c r="J9" s="15">
        <v>9.49</v>
      </c>
      <c r="K9" s="19"/>
    </row>
    <row r="10" spans="1:11" ht="31.5">
      <c r="A10" s="13">
        <v>4</v>
      </c>
      <c r="B10" s="16" t="s">
        <v>241</v>
      </c>
      <c r="C10" s="15"/>
      <c r="D10" s="15">
        <v>23.77</v>
      </c>
      <c r="E10" s="16" t="s">
        <v>242</v>
      </c>
      <c r="F10" s="17">
        <v>23.77</v>
      </c>
      <c r="G10" s="14"/>
      <c r="H10" s="15"/>
      <c r="I10" s="18" t="s">
        <v>242</v>
      </c>
      <c r="J10" s="15">
        <v>23.77</v>
      </c>
      <c r="K10" s="19"/>
    </row>
    <row r="11" spans="1:11" ht="15.75">
      <c r="A11" s="13">
        <v>5</v>
      </c>
      <c r="B11" s="14" t="s">
        <v>19</v>
      </c>
      <c r="C11" s="15">
        <v>2.9</v>
      </c>
      <c r="D11" s="15"/>
      <c r="E11" s="16"/>
      <c r="F11" s="17"/>
      <c r="G11" s="14">
        <v>2240</v>
      </c>
      <c r="H11" s="15">
        <v>2.9</v>
      </c>
      <c r="I11" s="18" t="s">
        <v>243</v>
      </c>
      <c r="J11" s="15"/>
      <c r="K11" s="19"/>
    </row>
    <row r="12" spans="1:11" ht="15.75">
      <c r="A12" s="22"/>
      <c r="B12" s="25" t="s">
        <v>25</v>
      </c>
      <c r="C12" s="26">
        <f aca="true" t="shared" si="0" ref="C12:K12">SUM(C7:C11)</f>
        <v>2.9</v>
      </c>
      <c r="D12" s="26">
        <f t="shared" si="0"/>
        <v>252.19000000000003</v>
      </c>
      <c r="E12" s="26"/>
      <c r="F12" s="26">
        <f t="shared" si="0"/>
        <v>252.19000000000003</v>
      </c>
      <c r="G12" s="26"/>
      <c r="H12" s="26">
        <f t="shared" si="0"/>
        <v>2.9</v>
      </c>
      <c r="I12" s="26"/>
      <c r="J12" s="26">
        <f t="shared" si="0"/>
        <v>252.19000000000003</v>
      </c>
      <c r="K12" s="26">
        <f t="shared" si="0"/>
        <v>0</v>
      </c>
    </row>
    <row r="15" spans="2:8" ht="15.75">
      <c r="B15" s="31" t="s">
        <v>26</v>
      </c>
      <c r="F15" s="32"/>
      <c r="G15" s="33" t="s">
        <v>244</v>
      </c>
      <c r="H15" s="34"/>
    </row>
    <row r="16" spans="2:8" ht="15">
      <c r="B16" s="31"/>
      <c r="F16" s="35" t="s">
        <v>28</v>
      </c>
      <c r="G16" s="36"/>
      <c r="H16" s="36"/>
    </row>
    <row r="17" spans="2:8" ht="15.75">
      <c r="B17" s="31" t="s">
        <v>29</v>
      </c>
      <c r="F17" s="32"/>
      <c r="G17" s="33" t="s">
        <v>245</v>
      </c>
      <c r="H17" s="34"/>
    </row>
    <row r="18" spans="6:8" ht="15">
      <c r="F18" s="35" t="s">
        <v>28</v>
      </c>
      <c r="G18" s="36"/>
      <c r="H18" s="36"/>
    </row>
    <row r="19" ht="15">
      <c r="B19" t="s">
        <v>246</v>
      </c>
    </row>
  </sheetData>
  <sheetProtection/>
  <mergeCells count="10">
    <mergeCell ref="G15:H15"/>
    <mergeCell ref="G17:H1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zoomScale="75" zoomScaleNormal="75" zoomScalePageLayoutView="0" workbookViewId="0" topLeftCell="A1">
      <selection activeCell="I28" sqref="I28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2" spans="1:11" ht="62.25" customHeight="1">
      <c r="A2" s="2"/>
      <c r="B2" s="5" t="s">
        <v>46</v>
      </c>
      <c r="C2" s="6"/>
      <c r="D2" s="6"/>
      <c r="E2" s="6"/>
      <c r="F2" s="6"/>
      <c r="G2" s="6"/>
      <c r="H2" s="6"/>
      <c r="I2" s="6"/>
      <c r="J2" s="6"/>
      <c r="K2" s="2"/>
    </row>
    <row r="3" spans="1:11" ht="21.75" customHeight="1">
      <c r="A3" s="7" t="s">
        <v>47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8" t="s">
        <v>4</v>
      </c>
      <c r="B4" s="8" t="s">
        <v>5</v>
      </c>
      <c r="C4" s="9" t="s">
        <v>6</v>
      </c>
      <c r="D4" s="9"/>
      <c r="E4" s="9"/>
      <c r="F4" s="9" t="s">
        <v>7</v>
      </c>
      <c r="G4" s="9" t="s">
        <v>8</v>
      </c>
      <c r="H4" s="9"/>
      <c r="I4" s="9"/>
      <c r="J4" s="9"/>
      <c r="K4" s="10" t="s">
        <v>9</v>
      </c>
    </row>
    <row r="5" spans="1:11" ht="140.25">
      <c r="A5" s="8"/>
      <c r="B5" s="8"/>
      <c r="C5" s="11" t="s">
        <v>10</v>
      </c>
      <c r="D5" s="11" t="s">
        <v>11</v>
      </c>
      <c r="E5" s="11" t="s">
        <v>12</v>
      </c>
      <c r="F5" s="9"/>
      <c r="G5" s="12" t="s">
        <v>13</v>
      </c>
      <c r="H5" s="11" t="s">
        <v>14</v>
      </c>
      <c r="I5" s="11" t="s">
        <v>15</v>
      </c>
      <c r="J5" s="11" t="s">
        <v>14</v>
      </c>
      <c r="K5" s="10"/>
    </row>
    <row r="6" spans="1:11" ht="63.75">
      <c r="A6" s="13"/>
      <c r="B6" s="40" t="s">
        <v>48</v>
      </c>
      <c r="C6" s="41"/>
      <c r="D6" s="41">
        <v>5</v>
      </c>
      <c r="E6" s="42" t="s">
        <v>49</v>
      </c>
      <c r="F6" s="43">
        <f>SUM(C6,D6)</f>
        <v>5</v>
      </c>
      <c r="G6" s="44"/>
      <c r="H6" s="15"/>
      <c r="I6" s="42" t="s">
        <v>49</v>
      </c>
      <c r="J6" s="15">
        <v>2.5</v>
      </c>
      <c r="K6" s="19">
        <v>2.5</v>
      </c>
    </row>
    <row r="7" spans="1:11" ht="51">
      <c r="A7" s="13"/>
      <c r="B7" s="45" t="s">
        <v>50</v>
      </c>
      <c r="C7" s="41"/>
      <c r="D7" s="41">
        <v>2.912</v>
      </c>
      <c r="E7" s="42" t="s">
        <v>51</v>
      </c>
      <c r="F7" s="43">
        <f aca="true" t="shared" si="0" ref="F7:F15">SUM(C7,D7)</f>
        <v>2.912</v>
      </c>
      <c r="G7" s="44"/>
      <c r="H7" s="15"/>
      <c r="I7" s="42" t="s">
        <v>51</v>
      </c>
      <c r="J7" s="15">
        <v>0</v>
      </c>
      <c r="K7" s="19">
        <v>2.91</v>
      </c>
    </row>
    <row r="8" spans="1:11" ht="63.75">
      <c r="A8" s="13"/>
      <c r="B8" s="45" t="s">
        <v>52</v>
      </c>
      <c r="C8" s="41"/>
      <c r="D8" s="41">
        <v>0.75</v>
      </c>
      <c r="E8" s="42" t="s">
        <v>53</v>
      </c>
      <c r="F8" s="43">
        <f t="shared" si="0"/>
        <v>0.75</v>
      </c>
      <c r="G8" s="44"/>
      <c r="H8" s="15"/>
      <c r="I8" s="42" t="s">
        <v>53</v>
      </c>
      <c r="J8" s="15">
        <v>0.6</v>
      </c>
      <c r="K8" s="19">
        <v>0.15</v>
      </c>
    </row>
    <row r="9" spans="1:11" ht="63.75">
      <c r="A9" s="13"/>
      <c r="B9" s="45"/>
      <c r="C9" s="41"/>
      <c r="D9" s="41">
        <v>0.75</v>
      </c>
      <c r="E9" s="42" t="s">
        <v>54</v>
      </c>
      <c r="F9" s="43">
        <f t="shared" si="0"/>
        <v>0.75</v>
      </c>
      <c r="G9" s="44"/>
      <c r="H9" s="15"/>
      <c r="I9" s="42" t="s">
        <v>54</v>
      </c>
      <c r="J9" s="15">
        <v>0.75</v>
      </c>
      <c r="K9" s="19">
        <v>0</v>
      </c>
    </row>
    <row r="10" spans="1:11" ht="51">
      <c r="A10" s="13"/>
      <c r="B10" s="45"/>
      <c r="C10" s="41"/>
      <c r="D10" s="41">
        <v>2.912</v>
      </c>
      <c r="E10" s="42" t="s">
        <v>51</v>
      </c>
      <c r="F10" s="43">
        <f t="shared" si="0"/>
        <v>2.912</v>
      </c>
      <c r="G10" s="44"/>
      <c r="H10" s="15"/>
      <c r="I10" s="42" t="s">
        <v>51</v>
      </c>
      <c r="J10" s="15">
        <v>1.6</v>
      </c>
      <c r="K10" s="19">
        <v>1.31</v>
      </c>
    </row>
    <row r="11" spans="1:11" ht="56.25" customHeight="1">
      <c r="A11" s="13"/>
      <c r="B11" s="45" t="s">
        <v>55</v>
      </c>
      <c r="C11" s="41"/>
      <c r="D11" s="41">
        <v>2.912</v>
      </c>
      <c r="E11" s="42" t="s">
        <v>51</v>
      </c>
      <c r="F11" s="43">
        <f t="shared" si="0"/>
        <v>2.912</v>
      </c>
      <c r="G11" s="44"/>
      <c r="H11" s="15"/>
      <c r="I11" s="42" t="s">
        <v>51</v>
      </c>
      <c r="J11" s="15">
        <v>2.91</v>
      </c>
      <c r="K11" s="19">
        <v>0</v>
      </c>
    </row>
    <row r="12" spans="1:11" ht="57.75" customHeight="1">
      <c r="A12" s="13"/>
      <c r="B12" s="45" t="s">
        <v>56</v>
      </c>
      <c r="C12" s="41"/>
      <c r="D12" s="41">
        <v>2.91</v>
      </c>
      <c r="E12" s="42" t="s">
        <v>51</v>
      </c>
      <c r="F12" s="43">
        <f t="shared" si="0"/>
        <v>2.91</v>
      </c>
      <c r="G12" s="44"/>
      <c r="H12" s="15"/>
      <c r="I12" s="42" t="s">
        <v>51</v>
      </c>
      <c r="J12" s="15">
        <v>2.91</v>
      </c>
      <c r="K12" s="19">
        <v>0</v>
      </c>
    </row>
    <row r="13" spans="1:11" ht="57" customHeight="1">
      <c r="A13" s="13"/>
      <c r="B13" s="45" t="s">
        <v>57</v>
      </c>
      <c r="C13" s="41"/>
      <c r="D13" s="41">
        <v>2.91</v>
      </c>
      <c r="E13" s="42" t="s">
        <v>51</v>
      </c>
      <c r="F13" s="43">
        <f t="shared" si="0"/>
        <v>2.91</v>
      </c>
      <c r="G13" s="44"/>
      <c r="H13" s="15"/>
      <c r="I13" s="42" t="s">
        <v>51</v>
      </c>
      <c r="J13" s="15">
        <v>2.91</v>
      </c>
      <c r="K13" s="19">
        <v>0</v>
      </c>
    </row>
    <row r="14" spans="1:11" ht="55.5" customHeight="1">
      <c r="A14" s="13"/>
      <c r="B14" s="45" t="s">
        <v>58</v>
      </c>
      <c r="C14" s="41"/>
      <c r="D14" s="41">
        <v>2.65</v>
      </c>
      <c r="E14" s="42" t="s">
        <v>59</v>
      </c>
      <c r="F14" s="43">
        <f t="shared" si="0"/>
        <v>2.65</v>
      </c>
      <c r="G14" s="44"/>
      <c r="H14" s="15"/>
      <c r="I14" s="42" t="s">
        <v>59</v>
      </c>
      <c r="J14" s="15">
        <v>2.65</v>
      </c>
      <c r="K14" s="19">
        <v>0</v>
      </c>
    </row>
    <row r="15" spans="1:11" ht="81.75" customHeight="1">
      <c r="A15" s="13"/>
      <c r="B15" s="45" t="s">
        <v>56</v>
      </c>
      <c r="C15" s="41"/>
      <c r="D15" s="41">
        <v>2.2</v>
      </c>
      <c r="E15" s="42" t="s">
        <v>60</v>
      </c>
      <c r="F15" s="43">
        <f t="shared" si="0"/>
        <v>2.2</v>
      </c>
      <c r="G15" s="44"/>
      <c r="H15" s="15"/>
      <c r="I15" s="42" t="s">
        <v>60</v>
      </c>
      <c r="J15" s="15">
        <v>0</v>
      </c>
      <c r="K15" s="19">
        <v>2.2</v>
      </c>
    </row>
    <row r="16" spans="1:11" ht="15.75">
      <c r="A16" s="22"/>
      <c r="B16" s="25" t="s">
        <v>25</v>
      </c>
      <c r="C16" s="26">
        <f>SUM(C6:C15)</f>
        <v>0</v>
      </c>
      <c r="D16" s="26">
        <v>25.9</v>
      </c>
      <c r="E16" s="27"/>
      <c r="F16" s="28">
        <f>SUM(C16,D16)</f>
        <v>25.9</v>
      </c>
      <c r="G16" s="29"/>
      <c r="H16" s="26">
        <f>SUM(H6:H15)</f>
        <v>0</v>
      </c>
      <c r="I16" s="27"/>
      <c r="J16" s="26">
        <f>SUM(J6:J15)</f>
        <v>16.83</v>
      </c>
      <c r="K16" s="30">
        <f>SUM(K6:K15)</f>
        <v>9.07</v>
      </c>
    </row>
    <row r="17" ht="15">
      <c r="K17" s="46"/>
    </row>
    <row r="19" spans="2:8" ht="15.75">
      <c r="B19" s="31" t="s">
        <v>26</v>
      </c>
      <c r="F19" s="32"/>
      <c r="G19" s="33" t="s">
        <v>61</v>
      </c>
      <c r="H19" s="34"/>
    </row>
    <row r="20" spans="2:8" ht="15">
      <c r="B20" s="31"/>
      <c r="F20" s="35" t="s">
        <v>28</v>
      </c>
      <c r="G20" s="36"/>
      <c r="H20" s="36"/>
    </row>
    <row r="21" spans="2:8" ht="15.75">
      <c r="B21" s="31" t="s">
        <v>29</v>
      </c>
      <c r="F21" s="32"/>
      <c r="G21" s="33" t="s">
        <v>62</v>
      </c>
      <c r="H21" s="34"/>
    </row>
    <row r="22" spans="6:8" ht="15">
      <c r="F22" s="35" t="s">
        <v>28</v>
      </c>
      <c r="G22" s="36"/>
      <c r="H22" s="36"/>
    </row>
    <row r="25" ht="15">
      <c r="B25" t="s">
        <v>63</v>
      </c>
    </row>
    <row r="26" ht="15">
      <c r="B26" t="s">
        <v>64</v>
      </c>
    </row>
    <row r="31" spans="1:3" ht="15">
      <c r="A31" s="47"/>
      <c r="B31" s="48"/>
      <c r="C31" s="47"/>
    </row>
  </sheetData>
  <sheetProtection/>
  <mergeCells count="10">
    <mergeCell ref="G19:H19"/>
    <mergeCell ref="G21:H21"/>
    <mergeCell ref="B2:J2"/>
    <mergeCell ref="A3:K3"/>
    <mergeCell ref="A4:A5"/>
    <mergeCell ref="B4:B5"/>
    <mergeCell ref="C4:E4"/>
    <mergeCell ref="F4:F5"/>
    <mergeCell ref="G4:J4"/>
    <mergeCell ref="K4:K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80" zoomScaleNormal="80" zoomScalePageLayoutView="0" workbookViewId="0" topLeftCell="A1">
      <selection activeCell="K13" sqref="K13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1"/>
      <c r="L1" s="1"/>
      <c r="M1" s="49" t="s">
        <v>0</v>
      </c>
      <c r="N1" s="49"/>
      <c r="O1" s="49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50" t="s">
        <v>65</v>
      </c>
      <c r="N2" s="50"/>
      <c r="O2" s="50"/>
      <c r="P2" s="50"/>
    </row>
    <row r="3" spans="1:11" ht="61.5" customHeight="1">
      <c r="A3" s="2"/>
      <c r="B3" s="5" t="s">
        <v>66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31.5">
      <c r="A7" s="13">
        <v>1</v>
      </c>
      <c r="B7" s="14" t="s">
        <v>36</v>
      </c>
      <c r="C7" s="15">
        <v>5.04</v>
      </c>
      <c r="D7" s="15"/>
      <c r="E7" s="16"/>
      <c r="F7" s="17">
        <f>SUM(C7,D7)</f>
        <v>5.04</v>
      </c>
      <c r="G7" s="14">
        <v>2210</v>
      </c>
      <c r="H7" s="15">
        <v>6</v>
      </c>
      <c r="I7" s="18" t="s">
        <v>67</v>
      </c>
      <c r="J7" s="15"/>
      <c r="K7" s="19">
        <v>20.6</v>
      </c>
    </row>
    <row r="8" spans="1:11" ht="63">
      <c r="A8" s="13"/>
      <c r="B8" s="14"/>
      <c r="C8" s="15"/>
      <c r="D8" s="15"/>
      <c r="E8" s="16"/>
      <c r="F8" s="17">
        <f aca="true" t="shared" si="0" ref="F8:F13">SUM(C8,D8)</f>
        <v>0</v>
      </c>
      <c r="G8" s="14">
        <v>2240</v>
      </c>
      <c r="H8" s="15">
        <v>2.2</v>
      </c>
      <c r="I8" s="18" t="s">
        <v>68</v>
      </c>
      <c r="J8" s="15"/>
      <c r="K8" s="19"/>
    </row>
    <row r="9" spans="1:11" ht="31.5">
      <c r="A9" s="13"/>
      <c r="B9" s="14"/>
      <c r="C9" s="15"/>
      <c r="D9" s="15"/>
      <c r="E9" s="16"/>
      <c r="F9" s="17">
        <f t="shared" si="0"/>
        <v>0</v>
      </c>
      <c r="G9" s="14">
        <v>2273</v>
      </c>
      <c r="H9" s="15">
        <v>7.6</v>
      </c>
      <c r="I9" s="18" t="s">
        <v>69</v>
      </c>
      <c r="J9" s="15"/>
      <c r="K9" s="19"/>
    </row>
    <row r="10" spans="1:11" ht="15.75">
      <c r="A10" s="21"/>
      <c r="B10" s="22"/>
      <c r="C10" s="23"/>
      <c r="D10" s="23"/>
      <c r="E10" s="24"/>
      <c r="F10" s="17">
        <f t="shared" si="0"/>
        <v>0</v>
      </c>
      <c r="G10" s="22"/>
      <c r="H10" s="23"/>
      <c r="I10" s="24"/>
      <c r="J10" s="23"/>
      <c r="K10" s="19"/>
    </row>
    <row r="11" spans="1:11" ht="15.75">
      <c r="A11" s="21"/>
      <c r="B11" s="22"/>
      <c r="C11" s="23"/>
      <c r="D11" s="23"/>
      <c r="E11" s="24"/>
      <c r="F11" s="17">
        <f t="shared" si="0"/>
        <v>0</v>
      </c>
      <c r="G11" s="22"/>
      <c r="H11" s="23"/>
      <c r="I11" s="24"/>
      <c r="J11" s="23"/>
      <c r="K11" s="19"/>
    </row>
    <row r="12" spans="1:11" ht="15.75">
      <c r="A12" s="21"/>
      <c r="B12" s="22"/>
      <c r="C12" s="23"/>
      <c r="D12" s="23"/>
      <c r="E12" s="24"/>
      <c r="F12" s="17">
        <f t="shared" si="0"/>
        <v>0</v>
      </c>
      <c r="G12" s="22"/>
      <c r="H12" s="23"/>
      <c r="I12" s="24"/>
      <c r="J12" s="23"/>
      <c r="K12" s="19"/>
    </row>
    <row r="13" spans="1:11" ht="15.75">
      <c r="A13" s="22"/>
      <c r="B13" s="25" t="s">
        <v>25</v>
      </c>
      <c r="C13" s="26">
        <f>SUM(C7:C12)</f>
        <v>5.04</v>
      </c>
      <c r="D13" s="26">
        <f>SUM(D7:D12)</f>
        <v>0</v>
      </c>
      <c r="E13" s="27"/>
      <c r="F13" s="28">
        <f t="shared" si="0"/>
        <v>5.04</v>
      </c>
      <c r="G13" s="29"/>
      <c r="H13" s="26">
        <f>SUM(H7:H12)</f>
        <v>15.799999999999999</v>
      </c>
      <c r="I13" s="27"/>
      <c r="J13" s="26">
        <f>SUM(J7:J12)</f>
        <v>0</v>
      </c>
      <c r="K13" s="30">
        <f>C13-H13</f>
        <v>-10.759999999999998</v>
      </c>
    </row>
    <row r="16" spans="2:8" ht="15.75">
      <c r="B16" s="31" t="s">
        <v>32</v>
      </c>
      <c r="F16" s="32"/>
      <c r="G16" s="33" t="s">
        <v>70</v>
      </c>
      <c r="H16" s="34"/>
    </row>
    <row r="17" spans="2:8" ht="15">
      <c r="B17" s="31"/>
      <c r="F17" s="35" t="s">
        <v>28</v>
      </c>
      <c r="G17" s="36"/>
      <c r="H17" s="36"/>
    </row>
    <row r="18" spans="2:8" ht="15.75">
      <c r="B18" s="31" t="s">
        <v>29</v>
      </c>
      <c r="F18" s="32"/>
      <c r="G18" s="33" t="s">
        <v>71</v>
      </c>
      <c r="H18" s="34"/>
    </row>
    <row r="19" spans="6:8" ht="15">
      <c r="F19" s="35" t="s">
        <v>28</v>
      </c>
      <c r="G19" s="36"/>
      <c r="H19" s="36"/>
    </row>
  </sheetData>
  <sheetProtection/>
  <mergeCells count="12">
    <mergeCell ref="G16:H16"/>
    <mergeCell ref="G18:H18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zoomScalePageLayoutView="0" workbookViewId="0" topLeftCell="A1">
      <selection activeCell="P5" sqref="P5"/>
    </sheetView>
  </sheetViews>
  <sheetFormatPr defaultColWidth="9.140625" defaultRowHeight="15"/>
  <cols>
    <col min="1" max="1" width="7.28125" style="51" customWidth="1"/>
    <col min="2" max="2" width="36.140625" style="51" customWidth="1"/>
    <col min="3" max="3" width="16.28125" style="51" customWidth="1"/>
    <col min="4" max="4" width="13.57421875" style="51" customWidth="1"/>
    <col min="5" max="5" width="18.8515625" style="51" customWidth="1"/>
    <col min="6" max="6" width="15.8515625" style="51" customWidth="1"/>
    <col min="7" max="7" width="16.57421875" style="51" customWidth="1"/>
    <col min="8" max="8" width="14.28125" style="51" customWidth="1"/>
    <col min="9" max="9" width="22.8515625" style="51" customWidth="1"/>
    <col min="10" max="10" width="14.00390625" style="51" customWidth="1"/>
    <col min="11" max="11" width="15.57421875" style="51" customWidth="1"/>
    <col min="12" max="16384" width="9.140625" style="51" customWidth="1"/>
  </cols>
  <sheetData>
    <row r="1" spans="11:13" ht="18.75" customHeight="1">
      <c r="K1" s="52"/>
      <c r="L1" s="52"/>
      <c r="M1" s="52" t="s">
        <v>0</v>
      </c>
    </row>
    <row r="2" spans="1:13" ht="20.25" customHeight="1">
      <c r="A2" s="53"/>
      <c r="B2" s="53"/>
      <c r="C2" s="53"/>
      <c r="D2" s="53"/>
      <c r="E2" s="53"/>
      <c r="F2" s="53"/>
      <c r="G2" s="53"/>
      <c r="H2" s="54"/>
      <c r="I2" s="54"/>
      <c r="K2" s="55"/>
      <c r="L2" s="55"/>
      <c r="M2" s="55" t="s">
        <v>72</v>
      </c>
    </row>
    <row r="3" spans="1:11" ht="61.5" customHeight="1">
      <c r="A3" s="53"/>
      <c r="B3" s="56" t="s">
        <v>73</v>
      </c>
      <c r="C3" s="57"/>
      <c r="D3" s="57"/>
      <c r="E3" s="57"/>
      <c r="F3" s="57"/>
      <c r="G3" s="57"/>
      <c r="H3" s="57"/>
      <c r="I3" s="57"/>
      <c r="J3" s="57"/>
      <c r="K3" s="53"/>
    </row>
    <row r="4" spans="1:11" ht="31.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33" customHeight="1">
      <c r="A5" s="59" t="s">
        <v>4</v>
      </c>
      <c r="B5" s="59" t="s">
        <v>5</v>
      </c>
      <c r="C5" s="60" t="s">
        <v>6</v>
      </c>
      <c r="D5" s="60"/>
      <c r="E5" s="60"/>
      <c r="F5" s="60" t="s">
        <v>7</v>
      </c>
      <c r="G5" s="60" t="s">
        <v>8</v>
      </c>
      <c r="H5" s="60"/>
      <c r="I5" s="60"/>
      <c r="J5" s="60"/>
      <c r="K5" s="61" t="s">
        <v>9</v>
      </c>
    </row>
    <row r="6" spans="1:11" ht="158.25" customHeight="1">
      <c r="A6" s="59"/>
      <c r="B6" s="59"/>
      <c r="C6" s="62" t="s">
        <v>10</v>
      </c>
      <c r="D6" s="62" t="s">
        <v>11</v>
      </c>
      <c r="E6" s="62" t="s">
        <v>12</v>
      </c>
      <c r="F6" s="60"/>
      <c r="G6" s="63" t="s">
        <v>13</v>
      </c>
      <c r="H6" s="62" t="s">
        <v>14</v>
      </c>
      <c r="I6" s="62" t="s">
        <v>15</v>
      </c>
      <c r="J6" s="62" t="s">
        <v>14</v>
      </c>
      <c r="K6" s="61"/>
    </row>
    <row r="7" spans="1:11" ht="15.75">
      <c r="A7" s="64">
        <v>1</v>
      </c>
      <c r="B7" s="65" t="s">
        <v>74</v>
      </c>
      <c r="C7" s="66">
        <v>1.26</v>
      </c>
      <c r="D7" s="66"/>
      <c r="E7" s="67"/>
      <c r="F7" s="68">
        <f>SUM(C7,D7)</f>
        <v>1.26</v>
      </c>
      <c r="G7" s="65" t="s">
        <v>75</v>
      </c>
      <c r="H7" s="66">
        <v>0.37</v>
      </c>
      <c r="I7" s="69"/>
      <c r="J7" s="66"/>
      <c r="K7" s="70"/>
    </row>
    <row r="8" spans="1:11" ht="15.75">
      <c r="A8" s="64"/>
      <c r="B8" s="65"/>
      <c r="C8" s="66"/>
      <c r="D8" s="66"/>
      <c r="E8" s="67"/>
      <c r="F8" s="68">
        <f aca="true" t="shared" si="0" ref="F8:F50">SUM(C8,D8)</f>
        <v>0</v>
      </c>
      <c r="G8" s="65"/>
      <c r="H8" s="66"/>
      <c r="I8" s="69"/>
      <c r="J8" s="66"/>
      <c r="K8" s="70"/>
    </row>
    <row r="9" spans="1:11" ht="15.75">
      <c r="A9" s="64"/>
      <c r="B9" s="65"/>
      <c r="C9" s="66"/>
      <c r="D9" s="66"/>
      <c r="E9" s="67"/>
      <c r="F9" s="68">
        <f t="shared" si="0"/>
        <v>0</v>
      </c>
      <c r="G9" s="65"/>
      <c r="H9" s="66"/>
      <c r="I9" s="69"/>
      <c r="J9" s="66"/>
      <c r="K9" s="70"/>
    </row>
    <row r="10" spans="1:11" ht="15.75">
      <c r="A10" s="64"/>
      <c r="B10" s="65"/>
      <c r="C10" s="66"/>
      <c r="D10" s="66"/>
      <c r="E10" s="67"/>
      <c r="F10" s="68">
        <f t="shared" si="0"/>
        <v>0</v>
      </c>
      <c r="G10" s="65"/>
      <c r="H10" s="66"/>
      <c r="I10" s="69"/>
      <c r="J10" s="66"/>
      <c r="K10" s="70"/>
    </row>
    <row r="11" spans="1:11" ht="15.75">
      <c r="A11" s="64"/>
      <c r="B11" s="65"/>
      <c r="C11" s="66"/>
      <c r="D11" s="66"/>
      <c r="E11" s="67"/>
      <c r="F11" s="68">
        <f t="shared" si="0"/>
        <v>0</v>
      </c>
      <c r="G11" s="65"/>
      <c r="H11" s="66"/>
      <c r="I11" s="69"/>
      <c r="J11" s="66"/>
      <c r="K11" s="70"/>
    </row>
    <row r="12" spans="1:11" ht="15.75">
      <c r="A12" s="64"/>
      <c r="B12" s="65"/>
      <c r="C12" s="66"/>
      <c r="D12" s="66"/>
      <c r="E12" s="67"/>
      <c r="F12" s="68">
        <f t="shared" si="0"/>
        <v>0</v>
      </c>
      <c r="G12" s="71"/>
      <c r="H12" s="66"/>
      <c r="I12" s="67"/>
      <c r="J12" s="66"/>
      <c r="K12" s="70"/>
    </row>
    <row r="13" spans="1:11" ht="15.75">
      <c r="A13" s="64"/>
      <c r="B13" s="65"/>
      <c r="C13" s="66"/>
      <c r="D13" s="66"/>
      <c r="E13" s="67"/>
      <c r="F13" s="68">
        <f t="shared" si="0"/>
        <v>0</v>
      </c>
      <c r="G13" s="71"/>
      <c r="H13" s="66"/>
      <c r="I13" s="67"/>
      <c r="J13" s="66"/>
      <c r="K13" s="70"/>
    </row>
    <row r="14" spans="1:11" ht="15.75">
      <c r="A14" s="64"/>
      <c r="B14" s="65"/>
      <c r="C14" s="66"/>
      <c r="D14" s="66"/>
      <c r="E14" s="67"/>
      <c r="F14" s="68">
        <f t="shared" si="0"/>
        <v>0</v>
      </c>
      <c r="G14" s="65"/>
      <c r="H14" s="66"/>
      <c r="I14" s="67"/>
      <c r="J14" s="66"/>
      <c r="K14" s="70"/>
    </row>
    <row r="15" spans="1:11" ht="15.75">
      <c r="A15" s="71"/>
      <c r="B15" s="65"/>
      <c r="C15" s="66"/>
      <c r="D15" s="66"/>
      <c r="E15" s="67"/>
      <c r="F15" s="68">
        <f t="shared" si="0"/>
        <v>0</v>
      </c>
      <c r="G15" s="65"/>
      <c r="H15" s="66"/>
      <c r="I15" s="67"/>
      <c r="J15" s="66"/>
      <c r="K15" s="70"/>
    </row>
    <row r="16" spans="1:11" ht="15" customHeight="1">
      <c r="A16" s="71"/>
      <c r="B16" s="65"/>
      <c r="C16" s="66"/>
      <c r="D16" s="66"/>
      <c r="E16" s="67"/>
      <c r="F16" s="68">
        <f t="shared" si="0"/>
        <v>0</v>
      </c>
      <c r="G16" s="65"/>
      <c r="H16" s="66"/>
      <c r="I16" s="67"/>
      <c r="J16" s="66"/>
      <c r="K16" s="70"/>
    </row>
    <row r="17" spans="1:11" ht="15.75">
      <c r="A17" s="64"/>
      <c r="B17" s="65"/>
      <c r="C17" s="66"/>
      <c r="D17" s="66"/>
      <c r="E17" s="67"/>
      <c r="F17" s="68">
        <f t="shared" si="0"/>
        <v>0</v>
      </c>
      <c r="G17" s="65"/>
      <c r="H17" s="66"/>
      <c r="I17" s="67"/>
      <c r="J17" s="66"/>
      <c r="K17" s="70"/>
    </row>
    <row r="18" spans="1:11" ht="15.75">
      <c r="A18" s="64"/>
      <c r="B18" s="65"/>
      <c r="C18" s="66"/>
      <c r="D18" s="66"/>
      <c r="E18" s="67"/>
      <c r="F18" s="68">
        <f t="shared" si="0"/>
        <v>0</v>
      </c>
      <c r="G18" s="65"/>
      <c r="H18" s="66"/>
      <c r="I18" s="67"/>
      <c r="J18" s="66"/>
      <c r="K18" s="70"/>
    </row>
    <row r="19" spans="1:11" ht="15.75">
      <c r="A19" s="64"/>
      <c r="B19" s="65"/>
      <c r="C19" s="66"/>
      <c r="D19" s="66"/>
      <c r="E19" s="67"/>
      <c r="F19" s="68">
        <f t="shared" si="0"/>
        <v>0</v>
      </c>
      <c r="G19" s="65"/>
      <c r="H19" s="66"/>
      <c r="I19" s="67"/>
      <c r="J19" s="66"/>
      <c r="K19" s="70"/>
    </row>
    <row r="20" spans="1:11" ht="15.75">
      <c r="A20" s="64"/>
      <c r="B20" s="65"/>
      <c r="C20" s="66"/>
      <c r="D20" s="66"/>
      <c r="E20" s="67"/>
      <c r="F20" s="68">
        <f t="shared" si="0"/>
        <v>0</v>
      </c>
      <c r="G20" s="65"/>
      <c r="H20" s="66"/>
      <c r="I20" s="67"/>
      <c r="J20" s="66"/>
      <c r="K20" s="70"/>
    </row>
    <row r="21" spans="1:11" ht="15.75">
      <c r="A21" s="64"/>
      <c r="B21" s="65"/>
      <c r="C21" s="66"/>
      <c r="D21" s="66"/>
      <c r="E21" s="67"/>
      <c r="F21" s="68">
        <f t="shared" si="0"/>
        <v>0</v>
      </c>
      <c r="G21" s="65"/>
      <c r="H21" s="66"/>
      <c r="I21" s="67"/>
      <c r="J21" s="66"/>
      <c r="K21" s="70"/>
    </row>
    <row r="22" spans="1:11" ht="15.75">
      <c r="A22" s="64"/>
      <c r="B22" s="65"/>
      <c r="C22" s="66"/>
      <c r="D22" s="66"/>
      <c r="E22" s="67"/>
      <c r="F22" s="68">
        <f t="shared" si="0"/>
        <v>0</v>
      </c>
      <c r="G22" s="65"/>
      <c r="H22" s="66"/>
      <c r="I22" s="67"/>
      <c r="J22" s="66"/>
      <c r="K22" s="70"/>
    </row>
    <row r="23" spans="1:11" ht="15.75">
      <c r="A23" s="64"/>
      <c r="B23" s="65"/>
      <c r="C23" s="66"/>
      <c r="D23" s="66"/>
      <c r="E23" s="67"/>
      <c r="F23" s="68">
        <f t="shared" si="0"/>
        <v>0</v>
      </c>
      <c r="G23" s="65"/>
      <c r="H23" s="66"/>
      <c r="I23" s="67"/>
      <c r="J23" s="66"/>
      <c r="K23" s="70"/>
    </row>
    <row r="24" spans="1:11" ht="15.75">
      <c r="A24" s="64"/>
      <c r="B24" s="65"/>
      <c r="C24" s="66"/>
      <c r="D24" s="66"/>
      <c r="E24" s="67"/>
      <c r="F24" s="68">
        <f t="shared" si="0"/>
        <v>0</v>
      </c>
      <c r="G24" s="65"/>
      <c r="H24" s="66"/>
      <c r="I24" s="67"/>
      <c r="J24" s="66"/>
      <c r="K24" s="70"/>
    </row>
    <row r="25" spans="1:11" ht="15.75">
      <c r="A25" s="71"/>
      <c r="B25" s="65"/>
      <c r="C25" s="66"/>
      <c r="D25" s="66"/>
      <c r="E25" s="67"/>
      <c r="F25" s="68">
        <f t="shared" si="0"/>
        <v>0</v>
      </c>
      <c r="G25" s="65"/>
      <c r="H25" s="66"/>
      <c r="I25" s="67"/>
      <c r="J25" s="66"/>
      <c r="K25" s="70"/>
    </row>
    <row r="26" spans="1:11" ht="15.75">
      <c r="A26" s="71"/>
      <c r="B26" s="65"/>
      <c r="C26" s="66"/>
      <c r="D26" s="66"/>
      <c r="E26" s="67"/>
      <c r="F26" s="68">
        <f t="shared" si="0"/>
        <v>0</v>
      </c>
      <c r="G26" s="65"/>
      <c r="H26" s="66"/>
      <c r="I26" s="67"/>
      <c r="J26" s="66"/>
      <c r="K26" s="70"/>
    </row>
    <row r="27" spans="1:11" ht="15.75">
      <c r="A27" s="64"/>
      <c r="B27" s="65"/>
      <c r="C27" s="66"/>
      <c r="D27" s="66"/>
      <c r="E27" s="67"/>
      <c r="F27" s="68">
        <f t="shared" si="0"/>
        <v>0</v>
      </c>
      <c r="G27" s="65"/>
      <c r="H27" s="66"/>
      <c r="I27" s="67"/>
      <c r="J27" s="66"/>
      <c r="K27" s="70"/>
    </row>
    <row r="28" spans="1:11" ht="15.75">
      <c r="A28" s="64"/>
      <c r="B28" s="65"/>
      <c r="C28" s="66"/>
      <c r="D28" s="66"/>
      <c r="E28" s="67"/>
      <c r="F28" s="68">
        <f t="shared" si="0"/>
        <v>0</v>
      </c>
      <c r="G28" s="65"/>
      <c r="H28" s="66"/>
      <c r="I28" s="67"/>
      <c r="J28" s="66"/>
      <c r="K28" s="70"/>
    </row>
    <row r="29" spans="1:11" ht="15.75">
      <c r="A29" s="64"/>
      <c r="B29" s="65"/>
      <c r="C29" s="66"/>
      <c r="D29" s="66"/>
      <c r="E29" s="67"/>
      <c r="F29" s="68">
        <f t="shared" si="0"/>
        <v>0</v>
      </c>
      <c r="G29" s="65"/>
      <c r="H29" s="66"/>
      <c r="I29" s="67"/>
      <c r="J29" s="66"/>
      <c r="K29" s="70"/>
    </row>
    <row r="30" spans="1:11" ht="15.75">
      <c r="A30" s="64"/>
      <c r="B30" s="65"/>
      <c r="C30" s="66"/>
      <c r="D30" s="66"/>
      <c r="E30" s="67"/>
      <c r="F30" s="68">
        <f t="shared" si="0"/>
        <v>0</v>
      </c>
      <c r="G30" s="65"/>
      <c r="H30" s="66"/>
      <c r="I30" s="67"/>
      <c r="J30" s="66"/>
      <c r="K30" s="70"/>
    </row>
    <row r="31" spans="1:11" ht="15.75">
      <c r="A31" s="64"/>
      <c r="B31" s="65"/>
      <c r="C31" s="66"/>
      <c r="D31" s="66"/>
      <c r="E31" s="67"/>
      <c r="F31" s="68">
        <f t="shared" si="0"/>
        <v>0</v>
      </c>
      <c r="G31" s="65"/>
      <c r="H31" s="66"/>
      <c r="I31" s="67"/>
      <c r="J31" s="66"/>
      <c r="K31" s="70"/>
    </row>
    <row r="32" spans="1:11" ht="15.75">
      <c r="A32" s="64"/>
      <c r="B32" s="65"/>
      <c r="C32" s="66"/>
      <c r="D32" s="66"/>
      <c r="E32" s="67"/>
      <c r="F32" s="68">
        <f t="shared" si="0"/>
        <v>0</v>
      </c>
      <c r="G32" s="65"/>
      <c r="H32" s="66"/>
      <c r="I32" s="67"/>
      <c r="J32" s="66"/>
      <c r="K32" s="70"/>
    </row>
    <row r="33" spans="1:11" ht="15.75">
      <c r="A33" s="64"/>
      <c r="B33" s="65"/>
      <c r="C33" s="66"/>
      <c r="D33" s="66"/>
      <c r="E33" s="67"/>
      <c r="F33" s="68">
        <f t="shared" si="0"/>
        <v>0</v>
      </c>
      <c r="G33" s="65"/>
      <c r="H33" s="66"/>
      <c r="I33" s="67"/>
      <c r="J33" s="66"/>
      <c r="K33" s="70"/>
    </row>
    <row r="34" spans="1:11" ht="15.75">
      <c r="A34" s="64"/>
      <c r="B34" s="65"/>
      <c r="C34" s="66"/>
      <c r="D34" s="66"/>
      <c r="E34" s="67"/>
      <c r="F34" s="68">
        <f t="shared" si="0"/>
        <v>0</v>
      </c>
      <c r="G34" s="65"/>
      <c r="H34" s="66"/>
      <c r="I34" s="67"/>
      <c r="J34" s="66"/>
      <c r="K34" s="70"/>
    </row>
    <row r="35" spans="1:11" ht="15.75">
      <c r="A35" s="71"/>
      <c r="B35" s="65"/>
      <c r="C35" s="66"/>
      <c r="D35" s="66"/>
      <c r="E35" s="67"/>
      <c r="F35" s="68">
        <f t="shared" si="0"/>
        <v>0</v>
      </c>
      <c r="G35" s="65"/>
      <c r="H35" s="66"/>
      <c r="I35" s="67"/>
      <c r="J35" s="66"/>
      <c r="K35" s="70"/>
    </row>
    <row r="36" spans="1:11" ht="15.75">
      <c r="A36" s="71"/>
      <c r="B36" s="65"/>
      <c r="C36" s="66"/>
      <c r="D36" s="66"/>
      <c r="E36" s="67"/>
      <c r="F36" s="68">
        <f t="shared" si="0"/>
        <v>0</v>
      </c>
      <c r="G36" s="65"/>
      <c r="H36" s="66"/>
      <c r="I36" s="67"/>
      <c r="J36" s="66"/>
      <c r="K36" s="70"/>
    </row>
    <row r="37" spans="1:11" ht="15.75">
      <c r="A37" s="64"/>
      <c r="B37" s="65"/>
      <c r="C37" s="66"/>
      <c r="D37" s="66"/>
      <c r="E37" s="67"/>
      <c r="F37" s="68">
        <f t="shared" si="0"/>
        <v>0</v>
      </c>
      <c r="G37" s="65"/>
      <c r="H37" s="66"/>
      <c r="I37" s="67"/>
      <c r="J37" s="66"/>
      <c r="K37" s="70"/>
    </row>
    <row r="38" spans="1:11" ht="15.75">
      <c r="A38" s="64"/>
      <c r="B38" s="65"/>
      <c r="C38" s="66"/>
      <c r="D38" s="66"/>
      <c r="E38" s="67"/>
      <c r="F38" s="68">
        <f t="shared" si="0"/>
        <v>0</v>
      </c>
      <c r="G38" s="65"/>
      <c r="H38" s="66"/>
      <c r="I38" s="67"/>
      <c r="J38" s="66"/>
      <c r="K38" s="70"/>
    </row>
    <row r="39" spans="1:11" ht="15.75">
      <c r="A39" s="64"/>
      <c r="B39" s="65"/>
      <c r="C39" s="66"/>
      <c r="D39" s="66"/>
      <c r="E39" s="67"/>
      <c r="F39" s="68">
        <f t="shared" si="0"/>
        <v>0</v>
      </c>
      <c r="G39" s="65"/>
      <c r="H39" s="66"/>
      <c r="I39" s="67"/>
      <c r="J39" s="66"/>
      <c r="K39" s="70"/>
    </row>
    <row r="40" spans="1:11" ht="15.75">
      <c r="A40" s="64"/>
      <c r="B40" s="65"/>
      <c r="C40" s="66"/>
      <c r="D40" s="66"/>
      <c r="E40" s="67"/>
      <c r="F40" s="68">
        <f t="shared" si="0"/>
        <v>0</v>
      </c>
      <c r="G40" s="65"/>
      <c r="H40" s="66"/>
      <c r="I40" s="67"/>
      <c r="J40" s="66"/>
      <c r="K40" s="70"/>
    </row>
    <row r="41" spans="1:11" ht="15.75">
      <c r="A41" s="64"/>
      <c r="B41" s="65"/>
      <c r="C41" s="66"/>
      <c r="D41" s="66"/>
      <c r="E41" s="67"/>
      <c r="F41" s="68">
        <f t="shared" si="0"/>
        <v>0</v>
      </c>
      <c r="G41" s="65"/>
      <c r="H41" s="66"/>
      <c r="I41" s="67"/>
      <c r="J41" s="66"/>
      <c r="K41" s="70"/>
    </row>
    <row r="42" spans="1:11" ht="15.75">
      <c r="A42" s="64"/>
      <c r="B42" s="65"/>
      <c r="C42" s="66"/>
      <c r="D42" s="66"/>
      <c r="E42" s="67"/>
      <c r="F42" s="68">
        <f t="shared" si="0"/>
        <v>0</v>
      </c>
      <c r="G42" s="65"/>
      <c r="H42" s="66"/>
      <c r="I42" s="67"/>
      <c r="J42" s="66"/>
      <c r="K42" s="70"/>
    </row>
    <row r="43" spans="1:11" ht="15.75">
      <c r="A43" s="64"/>
      <c r="B43" s="65"/>
      <c r="C43" s="66"/>
      <c r="D43" s="66"/>
      <c r="E43" s="67"/>
      <c r="F43" s="68">
        <f t="shared" si="0"/>
        <v>0</v>
      </c>
      <c r="G43" s="65"/>
      <c r="H43" s="66"/>
      <c r="I43" s="67"/>
      <c r="J43" s="66"/>
      <c r="K43" s="70"/>
    </row>
    <row r="44" spans="1:11" ht="15.75">
      <c r="A44" s="64"/>
      <c r="B44" s="65"/>
      <c r="C44" s="66"/>
      <c r="D44" s="66"/>
      <c r="E44" s="67"/>
      <c r="F44" s="68">
        <f t="shared" si="0"/>
        <v>0</v>
      </c>
      <c r="G44" s="65"/>
      <c r="H44" s="66"/>
      <c r="I44" s="67"/>
      <c r="J44" s="66"/>
      <c r="K44" s="70"/>
    </row>
    <row r="45" spans="1:11" ht="15.75">
      <c r="A45" s="71"/>
      <c r="B45" s="65"/>
      <c r="C45" s="66"/>
      <c r="D45" s="66"/>
      <c r="E45" s="67"/>
      <c r="F45" s="68">
        <f t="shared" si="0"/>
        <v>0</v>
      </c>
      <c r="G45" s="65"/>
      <c r="H45" s="66"/>
      <c r="I45" s="67"/>
      <c r="J45" s="66"/>
      <c r="K45" s="70"/>
    </row>
    <row r="46" spans="1:11" ht="15.75">
      <c r="A46" s="71"/>
      <c r="B46" s="65"/>
      <c r="C46" s="66"/>
      <c r="D46" s="66"/>
      <c r="E46" s="67"/>
      <c r="F46" s="68">
        <f t="shared" si="0"/>
        <v>0</v>
      </c>
      <c r="G46" s="65"/>
      <c r="H46" s="66"/>
      <c r="I46" s="67"/>
      <c r="J46" s="66"/>
      <c r="K46" s="70"/>
    </row>
    <row r="47" spans="1:11" ht="15.75">
      <c r="A47" s="72"/>
      <c r="B47" s="73"/>
      <c r="C47" s="74"/>
      <c r="D47" s="74"/>
      <c r="E47" s="75"/>
      <c r="F47" s="68">
        <f t="shared" si="0"/>
        <v>0</v>
      </c>
      <c r="G47" s="73"/>
      <c r="H47" s="74"/>
      <c r="I47" s="75"/>
      <c r="J47" s="74"/>
      <c r="K47" s="70"/>
    </row>
    <row r="48" spans="1:11" ht="15.75">
      <c r="A48" s="72"/>
      <c r="B48" s="73"/>
      <c r="C48" s="74"/>
      <c r="D48" s="74"/>
      <c r="E48" s="75"/>
      <c r="F48" s="68">
        <f t="shared" si="0"/>
        <v>0</v>
      </c>
      <c r="G48" s="73"/>
      <c r="H48" s="74"/>
      <c r="I48" s="75"/>
      <c r="J48" s="74"/>
      <c r="K48" s="70"/>
    </row>
    <row r="49" spans="1:11" ht="15.75">
      <c r="A49" s="72"/>
      <c r="B49" s="73"/>
      <c r="C49" s="74"/>
      <c r="D49" s="74"/>
      <c r="E49" s="75"/>
      <c r="F49" s="68">
        <f t="shared" si="0"/>
        <v>0</v>
      </c>
      <c r="G49" s="73"/>
      <c r="H49" s="74"/>
      <c r="I49" s="75"/>
      <c r="J49" s="74"/>
      <c r="K49" s="70"/>
    </row>
    <row r="50" spans="1:11" ht="15.75">
      <c r="A50" s="73"/>
      <c r="B50" s="76" t="s">
        <v>25</v>
      </c>
      <c r="C50" s="77">
        <f>SUM(C7:C49)</f>
        <v>1.26</v>
      </c>
      <c r="D50" s="77">
        <f>SUM(D7:D49)</f>
        <v>0</v>
      </c>
      <c r="E50" s="78"/>
      <c r="F50" s="79">
        <f t="shared" si="0"/>
        <v>1.26</v>
      </c>
      <c r="G50" s="80"/>
      <c r="H50" s="77">
        <f>SUM(H7:H49)</f>
        <v>0.37</v>
      </c>
      <c r="I50" s="78"/>
      <c r="J50" s="77">
        <f>SUM(J7:J49)</f>
        <v>0</v>
      </c>
      <c r="K50" s="81">
        <f>C50-H50</f>
        <v>0.89</v>
      </c>
    </row>
    <row r="53" spans="2:8" ht="15.75">
      <c r="B53" s="82" t="s">
        <v>32</v>
      </c>
      <c r="F53" s="32"/>
      <c r="G53" s="33" t="s">
        <v>76</v>
      </c>
      <c r="H53" s="83"/>
    </row>
    <row r="54" spans="2:8" ht="15">
      <c r="B54" s="82"/>
      <c r="F54" s="35" t="s">
        <v>28</v>
      </c>
      <c r="G54" s="36"/>
      <c r="H54" s="36"/>
    </row>
    <row r="55" spans="2:8" ht="15.75">
      <c r="B55" s="82" t="s">
        <v>29</v>
      </c>
      <c r="F55" s="32"/>
      <c r="G55" s="33" t="s">
        <v>77</v>
      </c>
      <c r="H55" s="83"/>
    </row>
    <row r="56" spans="6:8" ht="15">
      <c r="F56" s="35" t="s">
        <v>28</v>
      </c>
      <c r="G56" s="36"/>
      <c r="H56" s="36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7.28125" style="84" customWidth="1"/>
    <col min="2" max="2" width="24.421875" style="84" customWidth="1"/>
    <col min="3" max="3" width="16.28125" style="84" customWidth="1"/>
    <col min="4" max="4" width="13.57421875" style="84" customWidth="1"/>
    <col min="5" max="5" width="18.8515625" style="84" customWidth="1"/>
    <col min="6" max="6" width="15.8515625" style="84" customWidth="1"/>
    <col min="7" max="7" width="16.57421875" style="84" customWidth="1"/>
    <col min="8" max="8" width="14.28125" style="84" customWidth="1"/>
    <col min="9" max="9" width="22.8515625" style="84" customWidth="1"/>
    <col min="10" max="10" width="14.00390625" style="84" customWidth="1"/>
    <col min="11" max="11" width="15.57421875" style="84" customWidth="1"/>
    <col min="12" max="16384" width="9.140625" style="84" customWidth="1"/>
  </cols>
  <sheetData>
    <row r="1" spans="11:13" ht="18.75" customHeight="1">
      <c r="K1" s="85"/>
      <c r="L1" s="85"/>
      <c r="M1" s="85" t="s">
        <v>0</v>
      </c>
    </row>
    <row r="2" spans="1:13" ht="20.25" customHeight="1">
      <c r="A2" s="86"/>
      <c r="B2" s="86"/>
      <c r="C2" s="86"/>
      <c r="D2" s="86"/>
      <c r="E2" s="86"/>
      <c r="F2" s="86"/>
      <c r="G2" s="86"/>
      <c r="H2" s="87"/>
      <c r="I2" s="87"/>
      <c r="K2" s="88"/>
      <c r="L2" s="88"/>
      <c r="M2" s="88" t="s">
        <v>1</v>
      </c>
    </row>
    <row r="3" spans="1:11" ht="61.5" customHeight="1">
      <c r="A3" s="86"/>
      <c r="B3" s="89" t="s">
        <v>78</v>
      </c>
      <c r="C3" s="90"/>
      <c r="D3" s="90"/>
      <c r="E3" s="90"/>
      <c r="F3" s="90"/>
      <c r="G3" s="90"/>
      <c r="H3" s="90"/>
      <c r="I3" s="90"/>
      <c r="J3" s="90"/>
      <c r="K3" s="86"/>
    </row>
    <row r="4" spans="1:11" ht="31.5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33" customHeight="1">
      <c r="A5" s="92" t="s">
        <v>4</v>
      </c>
      <c r="B5" s="92" t="s">
        <v>5</v>
      </c>
      <c r="C5" s="93" t="s">
        <v>6</v>
      </c>
      <c r="D5" s="93"/>
      <c r="E5" s="93"/>
      <c r="F5" s="93" t="s">
        <v>7</v>
      </c>
      <c r="G5" s="93" t="s">
        <v>8</v>
      </c>
      <c r="H5" s="93"/>
      <c r="I5" s="93"/>
      <c r="J5" s="93"/>
      <c r="K5" s="94" t="s">
        <v>9</v>
      </c>
    </row>
    <row r="6" spans="1:11" ht="158.25" customHeight="1">
      <c r="A6" s="92"/>
      <c r="B6" s="92"/>
      <c r="C6" s="95" t="s">
        <v>10</v>
      </c>
      <c r="D6" s="95" t="s">
        <v>11</v>
      </c>
      <c r="E6" s="95" t="s">
        <v>12</v>
      </c>
      <c r="F6" s="93"/>
      <c r="G6" s="96" t="s">
        <v>13</v>
      </c>
      <c r="H6" s="95" t="s">
        <v>14</v>
      </c>
      <c r="I6" s="95" t="s">
        <v>15</v>
      </c>
      <c r="J6" s="95" t="s">
        <v>14</v>
      </c>
      <c r="K6" s="94"/>
    </row>
    <row r="7" spans="1:11" ht="15.75">
      <c r="A7" s="97">
        <v>1</v>
      </c>
      <c r="B7" s="97" t="s">
        <v>19</v>
      </c>
      <c r="C7" s="98">
        <v>1.7</v>
      </c>
      <c r="D7" s="98"/>
      <c r="E7" s="97"/>
      <c r="F7" s="99">
        <f aca="true" t="shared" si="0" ref="F7:F26">SUM(C7,D7)</f>
        <v>1.7</v>
      </c>
      <c r="G7" s="97">
        <v>2210</v>
      </c>
      <c r="H7" s="98">
        <v>1.7</v>
      </c>
      <c r="I7" s="100" t="s">
        <v>79</v>
      </c>
      <c r="J7" s="98"/>
      <c r="K7" s="101"/>
    </row>
    <row r="8" spans="1:11" ht="15.75">
      <c r="A8" s="97"/>
      <c r="B8" s="102"/>
      <c r="C8" s="103"/>
      <c r="D8" s="103"/>
      <c r="E8" s="104"/>
      <c r="F8" s="105">
        <f t="shared" si="0"/>
        <v>0</v>
      </c>
      <c r="G8" s="102"/>
      <c r="H8" s="103"/>
      <c r="I8" s="106"/>
      <c r="J8" s="103"/>
      <c r="K8" s="107"/>
    </row>
    <row r="9" spans="1:11" ht="15.75">
      <c r="A9" s="97"/>
      <c r="B9" s="102"/>
      <c r="C9" s="103"/>
      <c r="D9" s="103"/>
      <c r="E9" s="104"/>
      <c r="F9" s="105">
        <f t="shared" si="0"/>
        <v>0</v>
      </c>
      <c r="G9" s="102"/>
      <c r="H9" s="103"/>
      <c r="I9" s="106"/>
      <c r="J9" s="103"/>
      <c r="K9" s="107"/>
    </row>
    <row r="10" spans="1:11" ht="15.75">
      <c r="A10" s="97"/>
      <c r="B10" s="102"/>
      <c r="C10" s="103"/>
      <c r="D10" s="103"/>
      <c r="E10" s="104"/>
      <c r="F10" s="105">
        <f t="shared" si="0"/>
        <v>0</v>
      </c>
      <c r="G10" s="102"/>
      <c r="H10" s="103"/>
      <c r="I10" s="106"/>
      <c r="J10" s="103"/>
      <c r="K10" s="107"/>
    </row>
    <row r="11" spans="1:11" ht="15.75">
      <c r="A11" s="97"/>
      <c r="B11" s="102"/>
      <c r="C11" s="103"/>
      <c r="D11" s="103"/>
      <c r="E11" s="104"/>
      <c r="F11" s="105">
        <f t="shared" si="0"/>
        <v>0</v>
      </c>
      <c r="G11" s="102"/>
      <c r="H11" s="103"/>
      <c r="I11" s="106"/>
      <c r="J11" s="103"/>
      <c r="K11" s="107"/>
    </row>
    <row r="12" spans="1:11" ht="15.75">
      <c r="A12" s="97"/>
      <c r="B12" s="102"/>
      <c r="C12" s="103"/>
      <c r="D12" s="103"/>
      <c r="E12" s="104"/>
      <c r="F12" s="105">
        <f t="shared" si="0"/>
        <v>0</v>
      </c>
      <c r="G12" s="108"/>
      <c r="H12" s="103"/>
      <c r="I12" s="104"/>
      <c r="J12" s="103"/>
      <c r="K12" s="107"/>
    </row>
    <row r="13" spans="1:11" ht="15.75">
      <c r="A13" s="97"/>
      <c r="B13" s="102"/>
      <c r="C13" s="103"/>
      <c r="D13" s="103"/>
      <c r="E13" s="104"/>
      <c r="F13" s="105">
        <f t="shared" si="0"/>
        <v>0</v>
      </c>
      <c r="G13" s="108"/>
      <c r="H13" s="103"/>
      <c r="I13" s="104"/>
      <c r="J13" s="103"/>
      <c r="K13" s="107"/>
    </row>
    <row r="14" spans="1:11" ht="15.75">
      <c r="A14" s="97"/>
      <c r="B14" s="102"/>
      <c r="C14" s="103"/>
      <c r="D14" s="103"/>
      <c r="E14" s="104"/>
      <c r="F14" s="105">
        <f t="shared" si="0"/>
        <v>0</v>
      </c>
      <c r="G14" s="102"/>
      <c r="H14" s="103"/>
      <c r="I14" s="104"/>
      <c r="J14" s="103"/>
      <c r="K14" s="107"/>
    </row>
    <row r="15" spans="1:11" ht="15.75">
      <c r="A15" s="108"/>
      <c r="B15" s="102"/>
      <c r="C15" s="103"/>
      <c r="D15" s="103"/>
      <c r="E15" s="104"/>
      <c r="F15" s="105">
        <f t="shared" si="0"/>
        <v>0</v>
      </c>
      <c r="G15" s="102"/>
      <c r="H15" s="103"/>
      <c r="I15" s="104"/>
      <c r="J15" s="103"/>
      <c r="K15" s="107"/>
    </row>
    <row r="16" spans="1:11" ht="15.75">
      <c r="A16" s="97"/>
      <c r="B16" s="102"/>
      <c r="C16" s="103"/>
      <c r="D16" s="103"/>
      <c r="E16" s="104"/>
      <c r="F16" s="105">
        <f t="shared" si="0"/>
        <v>0</v>
      </c>
      <c r="G16" s="102"/>
      <c r="H16" s="103"/>
      <c r="I16" s="104"/>
      <c r="J16" s="103"/>
      <c r="K16" s="107"/>
    </row>
    <row r="17" spans="1:11" ht="15.75">
      <c r="A17" s="97"/>
      <c r="B17" s="102"/>
      <c r="C17" s="103"/>
      <c r="D17" s="103"/>
      <c r="E17" s="104"/>
      <c r="F17" s="105">
        <f t="shared" si="0"/>
        <v>0</v>
      </c>
      <c r="G17" s="102"/>
      <c r="H17" s="103"/>
      <c r="I17" s="104"/>
      <c r="J17" s="103"/>
      <c r="K17" s="107"/>
    </row>
    <row r="18" spans="1:11" ht="15.75">
      <c r="A18" s="97"/>
      <c r="B18" s="102"/>
      <c r="C18" s="103"/>
      <c r="D18" s="103"/>
      <c r="E18" s="104"/>
      <c r="F18" s="105">
        <f t="shared" si="0"/>
        <v>0</v>
      </c>
      <c r="G18" s="102"/>
      <c r="H18" s="103"/>
      <c r="I18" s="104"/>
      <c r="J18" s="103"/>
      <c r="K18" s="107"/>
    </row>
    <row r="19" spans="1:11" ht="15.75">
      <c r="A19" s="97"/>
      <c r="B19" s="102"/>
      <c r="C19" s="103"/>
      <c r="D19" s="103"/>
      <c r="E19" s="104"/>
      <c r="F19" s="105">
        <f t="shared" si="0"/>
        <v>0</v>
      </c>
      <c r="G19" s="102"/>
      <c r="H19" s="103"/>
      <c r="I19" s="104"/>
      <c r="J19" s="103"/>
      <c r="K19" s="107"/>
    </row>
    <row r="20" spans="1:11" ht="15.75">
      <c r="A20" s="97"/>
      <c r="B20" s="102"/>
      <c r="C20" s="103"/>
      <c r="D20" s="103"/>
      <c r="E20" s="104"/>
      <c r="F20" s="105">
        <f t="shared" si="0"/>
        <v>0</v>
      </c>
      <c r="G20" s="102"/>
      <c r="H20" s="103"/>
      <c r="I20" s="104"/>
      <c r="J20" s="103"/>
      <c r="K20" s="107"/>
    </row>
    <row r="21" spans="1:11" ht="15.75">
      <c r="A21" s="108"/>
      <c r="B21" s="102"/>
      <c r="C21" s="103"/>
      <c r="D21" s="103"/>
      <c r="E21" s="104"/>
      <c r="F21" s="105">
        <f t="shared" si="0"/>
        <v>0</v>
      </c>
      <c r="G21" s="102"/>
      <c r="H21" s="103"/>
      <c r="I21" s="104"/>
      <c r="J21" s="103"/>
      <c r="K21" s="107"/>
    </row>
    <row r="22" spans="1:11" ht="15.75">
      <c r="A22" s="108"/>
      <c r="B22" s="102"/>
      <c r="C22" s="103"/>
      <c r="D22" s="103"/>
      <c r="E22" s="104"/>
      <c r="F22" s="105">
        <f t="shared" si="0"/>
        <v>0</v>
      </c>
      <c r="G22" s="102"/>
      <c r="H22" s="103"/>
      <c r="I22" s="104"/>
      <c r="J22" s="103"/>
      <c r="K22" s="107"/>
    </row>
    <row r="23" spans="1:11" ht="15.75">
      <c r="A23" s="109"/>
      <c r="B23" s="110"/>
      <c r="C23" s="111"/>
      <c r="D23" s="111"/>
      <c r="E23" s="112"/>
      <c r="F23" s="105">
        <f t="shared" si="0"/>
        <v>0</v>
      </c>
      <c r="G23" s="110"/>
      <c r="H23" s="111"/>
      <c r="I23" s="112"/>
      <c r="J23" s="111"/>
      <c r="K23" s="107"/>
    </row>
    <row r="24" spans="1:11" ht="15.75">
      <c r="A24" s="109"/>
      <c r="B24" s="110"/>
      <c r="C24" s="111"/>
      <c r="D24" s="111"/>
      <c r="E24" s="112"/>
      <c r="F24" s="105">
        <f t="shared" si="0"/>
        <v>0</v>
      </c>
      <c r="G24" s="110"/>
      <c r="H24" s="111"/>
      <c r="I24" s="112"/>
      <c r="J24" s="111"/>
      <c r="K24" s="107"/>
    </row>
    <row r="25" spans="1:11" ht="15.75">
      <c r="A25" s="109"/>
      <c r="B25" s="110"/>
      <c r="C25" s="111"/>
      <c r="D25" s="111"/>
      <c r="E25" s="112"/>
      <c r="F25" s="105">
        <f t="shared" si="0"/>
        <v>0</v>
      </c>
      <c r="G25" s="110"/>
      <c r="H25" s="111"/>
      <c r="I25" s="112"/>
      <c r="J25" s="111"/>
      <c r="K25" s="107"/>
    </row>
    <row r="26" spans="1:11" ht="15.75">
      <c r="A26" s="110"/>
      <c r="B26" s="113" t="s">
        <v>25</v>
      </c>
      <c r="C26" s="114">
        <f>SUM(C7:C25)</f>
        <v>1.7</v>
      </c>
      <c r="D26" s="114">
        <f>SUM(D7:D25)</f>
        <v>0</v>
      </c>
      <c r="E26" s="115"/>
      <c r="F26" s="116">
        <f t="shared" si="0"/>
        <v>1.7</v>
      </c>
      <c r="G26" s="117"/>
      <c r="H26" s="114">
        <f>SUM(H7:H25)</f>
        <v>1.7</v>
      </c>
      <c r="I26" s="115"/>
      <c r="J26" s="114">
        <f>SUM(J7:J25)</f>
        <v>0</v>
      </c>
      <c r="K26" s="118">
        <f>C26-H26</f>
        <v>0</v>
      </c>
    </row>
    <row r="29" spans="2:8" ht="15.75">
      <c r="B29" s="119" t="s">
        <v>32</v>
      </c>
      <c r="F29" s="32"/>
      <c r="G29" s="33" t="s">
        <v>80</v>
      </c>
      <c r="H29" s="120"/>
    </row>
    <row r="30" spans="2:8" ht="15">
      <c r="B30" s="119"/>
      <c r="F30" s="35" t="s">
        <v>28</v>
      </c>
      <c r="G30" s="36"/>
      <c r="H30" s="36"/>
    </row>
    <row r="31" spans="2:8" ht="15.75">
      <c r="B31" s="119" t="s">
        <v>29</v>
      </c>
      <c r="F31" s="32"/>
      <c r="G31" s="33" t="s">
        <v>81</v>
      </c>
      <c r="H31" s="120"/>
    </row>
    <row r="32" spans="6:8" ht="15">
      <c r="F32" s="35" t="s">
        <v>28</v>
      </c>
      <c r="G32" s="36"/>
      <c r="H32" s="36"/>
    </row>
  </sheetData>
  <sheetProtection/>
  <mergeCells count="10">
    <mergeCell ref="G29:H29"/>
    <mergeCell ref="G31:H3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0" zoomScaleNormal="80" zoomScalePageLayoutView="0" workbookViewId="0" topLeftCell="A1">
      <selection activeCell="B3" sqref="B3:J3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1"/>
      <c r="L1" s="1"/>
      <c r="M1" s="49" t="s">
        <v>0</v>
      </c>
      <c r="N1" s="49"/>
      <c r="O1" s="49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50" t="s">
        <v>65</v>
      </c>
      <c r="N2" s="50"/>
      <c r="O2" s="50"/>
      <c r="P2" s="50"/>
    </row>
    <row r="3" spans="1:11" ht="61.5" customHeight="1">
      <c r="A3" s="2"/>
      <c r="B3" s="5" t="s">
        <v>247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47.25">
      <c r="A7" s="13">
        <v>1</v>
      </c>
      <c r="B7" s="16" t="s">
        <v>82</v>
      </c>
      <c r="C7" s="15">
        <v>0</v>
      </c>
      <c r="D7" s="15">
        <v>49.22</v>
      </c>
      <c r="E7" s="16" t="s">
        <v>83</v>
      </c>
      <c r="F7" s="17">
        <f>SUM(C7,D7)</f>
        <v>49.22</v>
      </c>
      <c r="G7" s="14">
        <v>0</v>
      </c>
      <c r="H7" s="15">
        <v>0</v>
      </c>
      <c r="I7" s="18">
        <v>0</v>
      </c>
      <c r="J7" s="15">
        <v>0</v>
      </c>
      <c r="K7" s="19">
        <v>0</v>
      </c>
    </row>
    <row r="8" spans="1:11" ht="15.75">
      <c r="A8" s="13"/>
      <c r="B8" s="14"/>
      <c r="C8" s="15"/>
      <c r="D8" s="15"/>
      <c r="E8" s="16"/>
      <c r="F8" s="17">
        <f aca="true" t="shared" si="0" ref="F8:F22">SUM(C8,D8)</f>
        <v>0</v>
      </c>
      <c r="G8" s="14"/>
      <c r="H8" s="15"/>
      <c r="I8" s="18"/>
      <c r="J8" s="15"/>
      <c r="K8" s="19"/>
    </row>
    <row r="9" spans="1:11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1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1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9"/>
    </row>
    <row r="12" spans="1:11" ht="15.75">
      <c r="A12" s="13"/>
      <c r="B12" s="14"/>
      <c r="C12" s="15"/>
      <c r="D12" s="15"/>
      <c r="E12" s="16"/>
      <c r="F12" s="17">
        <f t="shared" si="0"/>
        <v>0</v>
      </c>
      <c r="G12" s="14"/>
      <c r="H12" s="15"/>
      <c r="I12" s="16"/>
      <c r="J12" s="15"/>
      <c r="K12" s="19"/>
    </row>
    <row r="13" spans="1:11" ht="15.75">
      <c r="A13" s="13"/>
      <c r="B13" s="14"/>
      <c r="C13" s="15"/>
      <c r="D13" s="15"/>
      <c r="E13" s="16"/>
      <c r="F13" s="17">
        <f t="shared" si="0"/>
        <v>0</v>
      </c>
      <c r="G13" s="14"/>
      <c r="H13" s="15"/>
      <c r="I13" s="16"/>
      <c r="J13" s="15"/>
      <c r="K13" s="19"/>
    </row>
    <row r="14" spans="1:11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>
      <c r="A15" s="13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.75">
      <c r="A16" s="13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20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20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21"/>
      <c r="B19" s="22"/>
      <c r="C19" s="23"/>
      <c r="D19" s="23"/>
      <c r="E19" s="24"/>
      <c r="F19" s="17">
        <f t="shared" si="0"/>
        <v>0</v>
      </c>
      <c r="G19" s="22"/>
      <c r="H19" s="23"/>
      <c r="I19" s="24"/>
      <c r="J19" s="23"/>
      <c r="K19" s="19"/>
    </row>
    <row r="20" spans="1:11" ht="15.75">
      <c r="A20" s="21"/>
      <c r="B20" s="22"/>
      <c r="C20" s="23"/>
      <c r="D20" s="23"/>
      <c r="E20" s="24"/>
      <c r="F20" s="17">
        <f t="shared" si="0"/>
        <v>0</v>
      </c>
      <c r="G20" s="22"/>
      <c r="H20" s="23"/>
      <c r="I20" s="24"/>
      <c r="J20" s="23"/>
      <c r="K20" s="19"/>
    </row>
    <row r="21" spans="1:11" ht="15.75">
      <c r="A21" s="21"/>
      <c r="B21" s="22"/>
      <c r="C21" s="23"/>
      <c r="D21" s="23"/>
      <c r="E21" s="24"/>
      <c r="F21" s="17">
        <f t="shared" si="0"/>
        <v>0</v>
      </c>
      <c r="G21" s="22"/>
      <c r="H21" s="23"/>
      <c r="I21" s="24"/>
      <c r="J21" s="23"/>
      <c r="K21" s="19"/>
    </row>
    <row r="22" spans="1:11" ht="15.75">
      <c r="A22" s="22"/>
      <c r="B22" s="25" t="s">
        <v>25</v>
      </c>
      <c r="C22" s="26">
        <f>SUM(C7:C21)</f>
        <v>0</v>
      </c>
      <c r="D22" s="26">
        <f>SUM(D7:D21)</f>
        <v>49.22</v>
      </c>
      <c r="E22" s="27"/>
      <c r="F22" s="28">
        <f t="shared" si="0"/>
        <v>49.22</v>
      </c>
      <c r="G22" s="29"/>
      <c r="H22" s="26">
        <f>SUM(H7:H21)</f>
        <v>0</v>
      </c>
      <c r="I22" s="27"/>
      <c r="J22" s="26">
        <f>SUM(J7:J21)</f>
        <v>0</v>
      </c>
      <c r="K22" s="30">
        <f>C22-H22</f>
        <v>0</v>
      </c>
    </row>
    <row r="25" spans="2:8" ht="15.75">
      <c r="B25" s="31" t="s">
        <v>32</v>
      </c>
      <c r="F25" s="32"/>
      <c r="G25" s="33" t="s">
        <v>84</v>
      </c>
      <c r="H25" s="34"/>
    </row>
    <row r="26" spans="2:8" ht="15">
      <c r="B26" s="31"/>
      <c r="F26" s="35" t="s">
        <v>28</v>
      </c>
      <c r="G26" s="36"/>
      <c r="H26" s="36"/>
    </row>
    <row r="27" spans="2:8" ht="15.75">
      <c r="B27" s="31" t="s">
        <v>29</v>
      </c>
      <c r="F27" s="32"/>
      <c r="G27" s="33" t="s">
        <v>85</v>
      </c>
      <c r="H27" s="34"/>
    </row>
    <row r="28" spans="6:8" ht="15">
      <c r="F28" s="35" t="s">
        <v>28</v>
      </c>
      <c r="G28" s="36"/>
      <c r="H28" s="36"/>
    </row>
  </sheetData>
  <sheetProtection/>
  <mergeCells count="12">
    <mergeCell ref="G25:H25"/>
    <mergeCell ref="G27:H27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80" zoomScaleNormal="80" zoomScalePageLayoutView="0" workbookViewId="0" topLeftCell="A1">
      <selection activeCell="C18" sqref="C18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1"/>
      <c r="L1" s="1"/>
      <c r="M1" s="49" t="s">
        <v>0</v>
      </c>
      <c r="N1" s="49"/>
      <c r="O1" s="49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50" t="s">
        <v>65</v>
      </c>
      <c r="N2" s="50"/>
      <c r="O2" s="50"/>
      <c r="P2" s="50"/>
    </row>
    <row r="3" spans="1:11" ht="78" customHeight="1">
      <c r="A3" s="2"/>
      <c r="B3" s="5" t="s">
        <v>86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1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1" ht="15.75">
      <c r="A7" s="13">
        <v>1</v>
      </c>
      <c r="B7" s="14" t="s">
        <v>87</v>
      </c>
      <c r="C7" s="15">
        <v>0.6</v>
      </c>
      <c r="D7" s="15"/>
      <c r="E7" s="16"/>
      <c r="F7" s="17">
        <f>SUM(C7,D7)</f>
        <v>0.6</v>
      </c>
      <c r="G7" s="14"/>
      <c r="H7" s="15"/>
      <c r="I7" s="18"/>
      <c r="J7" s="15"/>
      <c r="K7" s="19"/>
    </row>
    <row r="8" spans="1:11" ht="15.75">
      <c r="A8" s="13">
        <v>2</v>
      </c>
      <c r="B8" s="14" t="s">
        <v>88</v>
      </c>
      <c r="C8" s="15">
        <v>0.2</v>
      </c>
      <c r="D8" s="15"/>
      <c r="E8" s="16"/>
      <c r="F8" s="17">
        <f aca="true" t="shared" si="0" ref="F8:F50">SUM(C8,D8)</f>
        <v>0.2</v>
      </c>
      <c r="G8" s="14"/>
      <c r="H8" s="15"/>
      <c r="I8" s="18"/>
      <c r="J8" s="15"/>
      <c r="K8" s="19"/>
    </row>
    <row r="9" spans="1:11" ht="15.75">
      <c r="A9" s="13">
        <v>3</v>
      </c>
      <c r="B9" s="14" t="s">
        <v>19</v>
      </c>
      <c r="C9" s="15">
        <v>0.2</v>
      </c>
      <c r="D9" s="15"/>
      <c r="E9" s="16"/>
      <c r="F9" s="17">
        <f t="shared" si="0"/>
        <v>0.2</v>
      </c>
      <c r="G9" s="14"/>
      <c r="H9" s="15"/>
      <c r="I9" s="18"/>
      <c r="J9" s="15"/>
      <c r="K9" s="19"/>
    </row>
    <row r="10" spans="1:11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1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1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1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1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25</v>
      </c>
      <c r="C50" s="26">
        <f>SUM(C7:C49)</f>
        <v>1</v>
      </c>
      <c r="D50" s="26">
        <f>SUM(D7:D49)</f>
        <v>0</v>
      </c>
      <c r="E50" s="27"/>
      <c r="F50" s="28">
        <f t="shared" si="0"/>
        <v>1</v>
      </c>
      <c r="G50" s="29"/>
      <c r="H50" s="26">
        <f>SUM(H7:H49)</f>
        <v>0</v>
      </c>
      <c r="I50" s="27"/>
      <c r="J50" s="26">
        <f>SUM(J7:J49)</f>
        <v>0</v>
      </c>
      <c r="K50" s="30">
        <f>C50-H50</f>
        <v>1</v>
      </c>
    </row>
    <row r="53" spans="2:8" ht="15.75">
      <c r="B53" s="31" t="s">
        <v>32</v>
      </c>
      <c r="F53" s="32"/>
      <c r="G53" s="33" t="s">
        <v>89</v>
      </c>
      <c r="H53" s="34"/>
    </row>
    <row r="54" spans="2:8" ht="15">
      <c r="B54" s="31"/>
      <c r="F54" s="35" t="s">
        <v>28</v>
      </c>
      <c r="G54" s="36"/>
      <c r="H54" s="36"/>
    </row>
    <row r="55" spans="2:8" ht="15.75">
      <c r="B55" s="31" t="s">
        <v>29</v>
      </c>
      <c r="F55" s="32"/>
      <c r="G55" s="33" t="s">
        <v>90</v>
      </c>
      <c r="H55" s="34"/>
    </row>
    <row r="56" spans="6:8" ht="15">
      <c r="F56" s="35" t="s">
        <v>28</v>
      </c>
      <c r="G56" s="36"/>
      <c r="H56" s="36"/>
    </row>
  </sheetData>
  <sheetProtection/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="118" zoomScaleNormal="75" zoomScaleSheetLayoutView="118" zoomScalePageLayoutView="0" workbookViewId="0" topLeftCell="A1">
      <selection activeCell="G5" sqref="G5:J5"/>
    </sheetView>
  </sheetViews>
  <sheetFormatPr defaultColWidth="9.140625" defaultRowHeight="15"/>
  <cols>
    <col min="1" max="1" width="7.28125" style="51" customWidth="1"/>
    <col min="2" max="2" width="22.7109375" style="51" customWidth="1"/>
    <col min="3" max="3" width="15.421875" style="51" customWidth="1"/>
    <col min="4" max="4" width="13.57421875" style="51" customWidth="1"/>
    <col min="5" max="5" width="25.7109375" style="51" customWidth="1"/>
    <col min="6" max="6" width="15.8515625" style="51" customWidth="1"/>
    <col min="7" max="7" width="16.57421875" style="121" customWidth="1"/>
    <col min="8" max="8" width="13.421875" style="51" customWidth="1"/>
    <col min="9" max="9" width="22.8515625" style="51" customWidth="1"/>
    <col min="10" max="10" width="12.8515625" style="51" customWidth="1"/>
    <col min="11" max="11" width="15.421875" style="51" customWidth="1"/>
    <col min="12" max="16384" width="9.140625" style="51" customWidth="1"/>
  </cols>
  <sheetData>
    <row r="1" spans="10:13" ht="18.75" customHeight="1">
      <c r="J1" s="51" t="s">
        <v>91</v>
      </c>
      <c r="K1" s="52"/>
      <c r="L1" s="52"/>
      <c r="M1" s="52"/>
    </row>
    <row r="2" spans="1:13" ht="20.25" customHeight="1">
      <c r="A2" s="53"/>
      <c r="B2" s="53"/>
      <c r="C2" s="53"/>
      <c r="D2" s="53"/>
      <c r="E2" s="53"/>
      <c r="F2" s="53"/>
      <c r="G2" s="122"/>
      <c r="H2" s="54"/>
      <c r="I2" s="54"/>
      <c r="J2" s="51" t="s">
        <v>92</v>
      </c>
      <c r="K2" s="55"/>
      <c r="L2" s="55"/>
      <c r="M2" s="55"/>
    </row>
    <row r="3" spans="1:11" ht="81.75" customHeight="1">
      <c r="A3" s="56" t="s">
        <v>93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1.5" customHeight="1">
      <c r="A4" s="58" t="s">
        <v>94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121" customFormat="1" ht="33" customHeight="1">
      <c r="A5" s="59" t="s">
        <v>4</v>
      </c>
      <c r="B5" s="59" t="s">
        <v>5</v>
      </c>
      <c r="C5" s="60" t="s">
        <v>6</v>
      </c>
      <c r="D5" s="60"/>
      <c r="E5" s="60"/>
      <c r="F5" s="60" t="s">
        <v>7</v>
      </c>
      <c r="G5" s="60" t="s">
        <v>8</v>
      </c>
      <c r="H5" s="60"/>
      <c r="I5" s="60"/>
      <c r="J5" s="60"/>
      <c r="K5" s="59" t="s">
        <v>95</v>
      </c>
    </row>
    <row r="6" spans="1:11" s="121" customFormat="1" ht="158.25" customHeight="1">
      <c r="A6" s="59"/>
      <c r="B6" s="59"/>
      <c r="C6" s="62" t="s">
        <v>35</v>
      </c>
      <c r="D6" s="62" t="s">
        <v>96</v>
      </c>
      <c r="E6" s="62" t="s">
        <v>12</v>
      </c>
      <c r="F6" s="60"/>
      <c r="G6" s="62" t="s">
        <v>13</v>
      </c>
      <c r="H6" s="62" t="s">
        <v>97</v>
      </c>
      <c r="I6" s="62" t="s">
        <v>15</v>
      </c>
      <c r="J6" s="62" t="s">
        <v>98</v>
      </c>
      <c r="K6" s="59"/>
    </row>
    <row r="7" spans="1:11" s="121" customFormat="1" ht="45">
      <c r="A7" s="64">
        <v>1</v>
      </c>
      <c r="B7" s="123" t="s">
        <v>99</v>
      </c>
      <c r="C7" s="124" t="s">
        <v>100</v>
      </c>
      <c r="D7" s="124">
        <v>2.6</v>
      </c>
      <c r="E7" s="123" t="s">
        <v>101</v>
      </c>
      <c r="F7" s="125">
        <f>SUM(C7,D7)</f>
        <v>2.6</v>
      </c>
      <c r="G7" s="71" t="s">
        <v>100</v>
      </c>
      <c r="H7" s="126" t="s">
        <v>100</v>
      </c>
      <c r="I7" s="126" t="s">
        <v>100</v>
      </c>
      <c r="J7" s="126" t="s">
        <v>100</v>
      </c>
      <c r="K7" s="126" t="s">
        <v>100</v>
      </c>
    </row>
    <row r="8" spans="1:11" ht="65.25" customHeight="1">
      <c r="A8" s="64">
        <v>2</v>
      </c>
      <c r="B8" s="123" t="s">
        <v>102</v>
      </c>
      <c r="C8" s="124" t="s">
        <v>100</v>
      </c>
      <c r="D8" s="124">
        <v>14.2</v>
      </c>
      <c r="E8" s="123" t="s">
        <v>103</v>
      </c>
      <c r="F8" s="125">
        <f>SUM(C8,D8)</f>
        <v>14.2</v>
      </c>
      <c r="G8" s="71" t="s">
        <v>100</v>
      </c>
      <c r="H8" s="126" t="s">
        <v>100</v>
      </c>
      <c r="I8" s="126" t="s">
        <v>100</v>
      </c>
      <c r="J8" s="126" t="s">
        <v>100</v>
      </c>
      <c r="K8" s="126" t="s">
        <v>100</v>
      </c>
    </row>
    <row r="9" spans="1:11" ht="70.5" customHeight="1">
      <c r="A9" s="64">
        <v>3</v>
      </c>
      <c r="B9" s="123" t="s">
        <v>102</v>
      </c>
      <c r="C9" s="126" t="s">
        <v>100</v>
      </c>
      <c r="D9" s="126">
        <v>18.2</v>
      </c>
      <c r="E9" s="123" t="s">
        <v>101</v>
      </c>
      <c r="F9" s="125">
        <f aca="true" t="shared" si="0" ref="F9:F18">SUM(C9,D9)</f>
        <v>18.2</v>
      </c>
      <c r="G9" s="71"/>
      <c r="H9" s="126"/>
      <c r="I9" s="127"/>
      <c r="J9" s="66"/>
      <c r="K9" s="70"/>
    </row>
    <row r="10" spans="1:11" ht="15.75">
      <c r="A10" s="64"/>
      <c r="B10" s="65"/>
      <c r="C10" s="66"/>
      <c r="D10" s="66"/>
      <c r="E10" s="67"/>
      <c r="F10" s="68">
        <f t="shared" si="0"/>
        <v>0</v>
      </c>
      <c r="G10" s="71"/>
      <c r="H10" s="126"/>
      <c r="I10" s="127"/>
      <c r="J10" s="66"/>
      <c r="K10" s="70"/>
    </row>
    <row r="11" spans="1:11" ht="15.75">
      <c r="A11" s="64"/>
      <c r="B11" s="65"/>
      <c r="C11" s="66"/>
      <c r="D11" s="66"/>
      <c r="E11" s="67"/>
      <c r="F11" s="68">
        <f t="shared" si="0"/>
        <v>0</v>
      </c>
      <c r="G11" s="71"/>
      <c r="H11" s="66"/>
      <c r="I11" s="127"/>
      <c r="J11" s="66"/>
      <c r="K11" s="70"/>
    </row>
    <row r="12" spans="1:11" ht="15.75">
      <c r="A12" s="64"/>
      <c r="B12" s="65"/>
      <c r="C12" s="66"/>
      <c r="D12" s="66"/>
      <c r="E12" s="67"/>
      <c r="F12" s="68">
        <f t="shared" si="0"/>
        <v>0</v>
      </c>
      <c r="G12" s="71"/>
      <c r="H12" s="66"/>
      <c r="I12" s="128"/>
      <c r="J12" s="66"/>
      <c r="K12" s="70"/>
    </row>
    <row r="13" spans="1:11" ht="15.75">
      <c r="A13" s="71"/>
      <c r="B13" s="65"/>
      <c r="C13" s="66"/>
      <c r="D13" s="66"/>
      <c r="E13" s="67"/>
      <c r="F13" s="68">
        <f t="shared" si="0"/>
        <v>0</v>
      </c>
      <c r="G13" s="71"/>
      <c r="H13" s="66"/>
      <c r="I13" s="128"/>
      <c r="J13" s="66"/>
      <c r="K13" s="70"/>
    </row>
    <row r="14" spans="1:11" ht="15.75">
      <c r="A14" s="71"/>
      <c r="B14" s="65"/>
      <c r="C14" s="66"/>
      <c r="D14" s="66"/>
      <c r="E14" s="67"/>
      <c r="F14" s="68">
        <f t="shared" si="0"/>
        <v>0</v>
      </c>
      <c r="G14" s="71"/>
      <c r="H14" s="66"/>
      <c r="I14" s="128"/>
      <c r="J14" s="66"/>
      <c r="K14" s="70"/>
    </row>
    <row r="15" spans="1:11" ht="15.75">
      <c r="A15" s="72"/>
      <c r="B15" s="73"/>
      <c r="C15" s="74"/>
      <c r="D15" s="74"/>
      <c r="E15" s="75"/>
      <c r="F15" s="68">
        <f t="shared" si="0"/>
        <v>0</v>
      </c>
      <c r="G15" s="72"/>
      <c r="H15" s="74"/>
      <c r="I15" s="129"/>
      <c r="J15" s="74"/>
      <c r="K15" s="70"/>
    </row>
    <row r="16" spans="1:11" ht="15.75">
      <c r="A16" s="72"/>
      <c r="B16" s="73"/>
      <c r="C16" s="74"/>
      <c r="D16" s="74"/>
      <c r="E16" s="75"/>
      <c r="F16" s="68">
        <f t="shared" si="0"/>
        <v>0</v>
      </c>
      <c r="G16" s="72"/>
      <c r="H16" s="74"/>
      <c r="I16" s="129"/>
      <c r="J16" s="74"/>
      <c r="K16" s="70"/>
    </row>
    <row r="17" spans="1:11" ht="15.75">
      <c r="A17" s="72"/>
      <c r="B17" s="73"/>
      <c r="C17" s="74"/>
      <c r="D17" s="74"/>
      <c r="E17" s="75"/>
      <c r="F17" s="68">
        <f t="shared" si="0"/>
        <v>0</v>
      </c>
      <c r="G17" s="72"/>
      <c r="H17" s="74"/>
      <c r="I17" s="129"/>
      <c r="J17" s="74"/>
      <c r="K17" s="70"/>
    </row>
    <row r="18" spans="1:11" ht="15.75">
      <c r="A18" s="73"/>
      <c r="B18" s="76" t="s">
        <v>25</v>
      </c>
      <c r="C18" s="77">
        <f>SUM(C7:C17)</f>
        <v>0</v>
      </c>
      <c r="D18" s="77">
        <f>SUM(D7:D17)</f>
        <v>35</v>
      </c>
      <c r="E18" s="78"/>
      <c r="F18" s="79">
        <f t="shared" si="0"/>
        <v>35</v>
      </c>
      <c r="G18" s="130"/>
      <c r="H18" s="77">
        <f>SUM(H7:H17)</f>
        <v>0</v>
      </c>
      <c r="I18" s="78"/>
      <c r="J18" s="77">
        <f>SUM(J7:J17)</f>
        <v>0</v>
      </c>
      <c r="K18" s="81">
        <f>C18-H18</f>
        <v>0</v>
      </c>
    </row>
    <row r="21" spans="2:8" ht="15.75" customHeight="1">
      <c r="B21" s="82" t="s">
        <v>26</v>
      </c>
      <c r="F21" s="131" t="s">
        <v>104</v>
      </c>
      <c r="G21" s="131"/>
      <c r="H21" s="131"/>
    </row>
    <row r="22" spans="2:8" ht="15">
      <c r="B22" s="82"/>
      <c r="F22" s="35" t="s">
        <v>105</v>
      </c>
      <c r="G22" s="132"/>
      <c r="H22" s="36"/>
    </row>
    <row r="23" spans="2:8" ht="15.75" customHeight="1">
      <c r="B23" s="82" t="s">
        <v>29</v>
      </c>
      <c r="F23" s="131" t="s">
        <v>106</v>
      </c>
      <c r="G23" s="131"/>
      <c r="H23" s="131"/>
    </row>
    <row r="24" spans="6:8" ht="15">
      <c r="F24" s="35" t="s">
        <v>107</v>
      </c>
      <c r="G24" s="132"/>
      <c r="H24" s="36"/>
    </row>
  </sheetData>
  <sheetProtection/>
  <mergeCells count="10">
    <mergeCell ref="F21:H21"/>
    <mergeCell ref="F23:H23"/>
    <mergeCell ref="A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Бугера Юлия</dc:creator>
  <cp:keywords/>
  <dc:description/>
  <cp:lastModifiedBy>kadevalssd</cp:lastModifiedBy>
  <cp:lastPrinted>2017-09-07T05:44:19Z</cp:lastPrinted>
  <dcterms:created xsi:type="dcterms:W3CDTF">2017-09-06T12:41:31Z</dcterms:created>
  <dcterms:modified xsi:type="dcterms:W3CDTF">2019-10-10T09:30:39Z</dcterms:modified>
  <cp:category/>
  <cp:version/>
  <cp:contentType/>
  <cp:contentStatus/>
</cp:coreProperties>
</file>