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320" windowHeight="13485" activeTab="0"/>
  </bookViews>
  <sheets>
    <sheet name="2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'2'!$7:$10</definedName>
    <definedName name="_xlnm.Print_Area" localSheetId="0">'2'!$A$1:$N$52</definedName>
  </definedNames>
  <calcPr fullCalcOnLoad="1"/>
</workbook>
</file>

<file path=xl/sharedStrings.xml><?xml version="1.0" encoding="utf-8"?>
<sst xmlns="http://schemas.openxmlformats.org/spreadsheetml/2006/main" count="162" uniqueCount="103">
  <si>
    <t>Звіт про стан реалізації проектів-переможців за рахунок коштів "Громадського бюджету міста Києва"</t>
  </si>
  <si>
    <t xml:space="preserve">       станом на ____ року    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</si>
  <si>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</si>
  <si>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</si>
  <si>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</si>
  <si>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</si>
  <si>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</si>
  <si>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</si>
  <si>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</si>
  <si>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</si>
  <si>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</si>
  <si>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</si>
  <si>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</si>
  <si>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</si>
  <si>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</si>
  <si>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</si>
  <si>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</si>
  <si>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</si>
  <si>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Освіта для школярів в лікарні  Київська міська клінічна лікарня № 2 (вулиця Краківська, 13)</t>
  </si>
  <si>
    <t>Дихати. Київ Київська міська клінічна лікарня № 2 (вулиця Краківська, 13)</t>
  </si>
  <si>
    <t>20.02.2019</t>
  </si>
  <si>
    <t xml:space="preserve">Опубліковано в системі "Prozorro", проведено торги на закупівлю оргтехніки, меблів, ремонт дитячої кімнати, укладено договори, поставку товару розбито на 3 частини (квітень, травень, червень). Оплату праці вчителів, що будуть навчати дітей в лікарні фінансуватиме МОУ  </t>
  </si>
  <si>
    <t>Додаток 5</t>
  </si>
  <si>
    <t>до Положення про громадський бюджет міста Києва</t>
  </si>
  <si>
    <t>станом на 01.05.2019 року</t>
  </si>
  <si>
    <t>Реєстр. номер проекту</t>
  </si>
  <si>
    <t>Обсяг фінансування, тис. грн</t>
  </si>
  <si>
    <t>Касові видатки</t>
  </si>
  <si>
    <t>Фактичні видатки</t>
  </si>
  <si>
    <t>Найменування робіт</t>
  </si>
  <si>
    <t>Вартість, тис. грн</t>
  </si>
  <si>
    <t>ID 582</t>
  </si>
  <si>
    <t>закупівля кондиціонеру</t>
  </si>
  <si>
    <t>UA-2019-02-28-001239-a</t>
  </si>
  <si>
    <t>-</t>
  </si>
  <si>
    <t xml:space="preserve">закупівля комплекту мебліву </t>
  </si>
  <si>
    <t>UA-2019-02-28-001168-a</t>
  </si>
  <si>
    <t>ремонт приміщення третього поверху головного корпусу КМКЛ № 2 вул. Краківська, 13</t>
  </si>
  <si>
    <t>UA-2019-02-28-000978-a</t>
  </si>
  <si>
    <t>необхідність внесення змін до розпорядження ВО КМР КМДА від 05.03.2019 № 387 (зміна назви капітального ремонту) для отримання експертного звіту на зазначений капітальний ремонт та провести корегування помісячного плану видатків</t>
  </si>
  <si>
    <t>закупівля принтеру, сканеру, ксероксу</t>
  </si>
  <si>
    <t>UA-2019-02-22-000171-a</t>
  </si>
  <si>
    <t>закупівля (повторна) ланшетів</t>
  </si>
  <si>
    <t>UA-2019-04-01-000428-a</t>
  </si>
  <si>
    <t>закупівля (повторна) ноутбуки</t>
  </si>
  <si>
    <t>UA-2019-03-29-001365-a</t>
  </si>
  <si>
    <t>закупівля мийки повітря зі зволожувачем</t>
  </si>
  <si>
    <t>UA-2019-04-09-002517-a</t>
  </si>
  <si>
    <t>закупівля універсальних столів, учнівських стільців</t>
  </si>
  <si>
    <t>UA-2019-04-09-002348-a</t>
  </si>
  <si>
    <t>планується подати травень-червень</t>
  </si>
  <si>
    <t>Разом</t>
  </si>
  <si>
    <t>ID 757</t>
  </si>
  <si>
    <t>25.04.2019 року відбувся аукціон</t>
  </si>
  <si>
    <t>UA-2019-04-08-000716-a</t>
  </si>
  <si>
    <t>повторне погодження з лідером проекту технічного завдання по причині того, що вартість портативного кисневого концентратора (вагою до 3 кг) на ринку збільшилась в 2 рази</t>
  </si>
  <si>
    <t>ID 548</t>
  </si>
  <si>
    <t>Приймальня ліків/використаних медичних інструментів для утилізації Київська міська клінічна лікарня № 9 (вулиця Ризька, 1)</t>
  </si>
  <si>
    <t>зміна відповідального виконавця з  Київської  міської  клінічної  лікарні  № 9 на комунальне підприємство «Київкомунсервіс», план видатків на реалізацію проекту в сумі 187,0 тис. грн знято з КМКЛ № 9 (рішення сесії КМР від 04.04.2019 № 513/7169)</t>
  </si>
  <si>
    <t>ID 257</t>
  </si>
  <si>
    <t>Нове обладнання для КМКЕЦ Київський міський клінічний ендокринолонічний центр (вулиця Рейтарська, 22)</t>
  </si>
  <si>
    <t>на закупівлю холтерівської системи ЕКГ, добовий моніторінг АТ, 12-ти канальний електрокардіограф</t>
  </si>
  <si>
    <t>UA-2019-02-22-001285-a</t>
  </si>
  <si>
    <t>отримано обладнання згідно специфікації, введено в експлуатацію 09.04.2019 року</t>
  </si>
  <si>
    <t>ID 1026</t>
  </si>
  <si>
    <t>Новий апарат для штучної вентиляції легень в дитячу реанімацію Київська міська дитяча інфекційна лікарня (вулиця Дегтярівська, 23)</t>
  </si>
  <si>
    <t>UA-2019-03-25-000553-a</t>
  </si>
  <si>
    <t>ID 1040</t>
  </si>
  <si>
    <t>Нове обладнання в дитячу реанімацію Київська міська дитяча інфекційна лікарня (вулиця Дегтярівська, 23)</t>
  </si>
  <si>
    <t>UA-2019-03-26-000871-a</t>
  </si>
  <si>
    <t>ID 328</t>
  </si>
  <si>
    <t>Катетери для паренатального харчування глибоконедоношених дітей Перинатальний центр (вул. Предславинська, 9)</t>
  </si>
  <si>
    <t xml:space="preserve">Придбання катетерів для паренатального харчування глибоконедоношених дітей </t>
  </si>
  <si>
    <t>UA-2019-01-25-001919-a</t>
  </si>
  <si>
    <t>Товар закуплено  та отримано  замовником</t>
  </si>
  <si>
    <t>ID 282</t>
  </si>
  <si>
    <t>Створення дитячого Центру медико-психологічної реабілітації КНП "Консультативно-діагностичний дитячий Дніпровського району м.Києва" (проспект Павла Тичини, 12)</t>
  </si>
  <si>
    <t xml:space="preserve">капітальний ремонт структурного підрозділу внутрішніх приміщень центру </t>
  </si>
  <si>
    <t>UA-2019-04-01-001369-a</t>
  </si>
  <si>
    <t>закупівлі обладнання та оргтехніки</t>
  </si>
  <si>
    <t>UA-2019-03-29-00067-a, UA-2019-03-29-000587-a</t>
  </si>
  <si>
    <t>закупівлі офісних меблів</t>
  </si>
  <si>
    <t>UA-2019-03-29-000587-a</t>
  </si>
  <si>
    <t>ID 283</t>
  </si>
  <si>
    <t>Утеплення фасаду дитячого плавального комплексу КНП "Консультативно-діагностичний дитячий Дніпровського району м.Києва" (проспект Павла Тичини, 12)</t>
  </si>
  <si>
    <t>капітальний ремонт з утеплення фасаду дитячого плавального комплексу</t>
  </si>
  <si>
    <t>UA-2019-02-21-000829-a</t>
  </si>
  <si>
    <t>проеведено електронні закупівлі на "PROZORRO", визначено переможця ТОВ БК МОСБУД укладено договір № 15 від 10.04.2019</t>
  </si>
  <si>
    <t>ID 553</t>
  </si>
  <si>
    <t>Ремонт приміщень відділення відновного лікування КНП КДЦ Оболонського району КНП "Консультативно-діагностичний Оболонського району м.Києва" (вулиця Маршала Тимошенка, 14)</t>
  </si>
  <si>
    <t>ремонт приміщень відділення відновного лікування</t>
  </si>
  <si>
    <t>24.04.2019 оголошено електронну закупівлю UA-2019-04-24-002721-b 22.04.2019</t>
  </si>
  <si>
    <t>ID 708</t>
  </si>
  <si>
    <t>Біохімічний автоматичний аналізатор в лабораторію КНП "КДЦ" Оболонського району КНП "Консультативно-діагностичний Оболонського району м.Києва" (вулиця Маршала Тимошенка, 14)</t>
  </si>
  <si>
    <t xml:space="preserve">закупівля автоматичного біохімічного аналізатора </t>
  </si>
  <si>
    <t>04.04.2019 оголошено електронну закупівлю UA-2019-04-04-000890-а, 22.04.2019 відбувся аукціон, триває кваліфікація переможця закупівлі</t>
  </si>
  <si>
    <t xml:space="preserve">Звіт про стан реалізації проекту за рахунок коштів"Громадського бюджету міста Києва", що реалізуються з 2018 року </t>
  </si>
  <si>
    <t>ID 267</t>
  </si>
  <si>
    <t>Безкоштовна медична діагностика для киян КНП "Консультативно-діагностичний Дарницького району м.Києва" (вулиця Вербицького, 5)</t>
  </si>
  <si>
    <t>закупівля біохімічного аналізатора крові</t>
  </si>
  <si>
    <t>UA-2019-04-17-000213-b</t>
  </si>
  <si>
    <t>проходить процедура відкритих торгів</t>
  </si>
  <si>
    <t>виконавець Світлана Сусєкова 235-76-61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</si>
</sst>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0"/>
    <numFmt numFmtId="183" formatCode="#,##0.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6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182" fontId="3" fillId="0" borderId="0" xfId="52" applyNumberFormat="1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182" fontId="11" fillId="0" borderId="0" xfId="52" applyNumberFormat="1" applyFont="1">
      <alignment/>
      <protection/>
    </xf>
    <xf numFmtId="0" fontId="11" fillId="0" borderId="0" xfId="52" applyFont="1" applyBorder="1" applyAlignment="1">
      <alignment horizontal="right" vertical="center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4" fillId="0" borderId="0" xfId="52" applyFont="1">
      <alignment/>
      <protection/>
    </xf>
    <xf numFmtId="182" fontId="13" fillId="0" borderId="12" xfId="52" applyNumberFormat="1" applyFont="1" applyBorder="1" applyAlignment="1">
      <alignment horizontal="center" vertical="center" wrapText="1"/>
      <protection/>
    </xf>
    <xf numFmtId="3" fontId="13" fillId="0" borderId="12" xfId="52" applyNumberFormat="1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14" fontId="15" fillId="0" borderId="12" xfId="52" applyNumberFormat="1" applyFont="1" applyBorder="1" applyAlignment="1">
      <alignment horizontal="center" vertical="center" wrapText="1"/>
      <protection/>
    </xf>
    <xf numFmtId="182" fontId="15" fillId="0" borderId="12" xfId="52" applyNumberFormat="1" applyFont="1" applyFill="1" applyBorder="1" applyAlignment="1">
      <alignment horizontal="center" vertical="center" wrapText="1"/>
      <protection/>
    </xf>
    <xf numFmtId="182" fontId="15" fillId="0" borderId="12" xfId="52" applyNumberFormat="1" applyFont="1" applyBorder="1" applyAlignment="1">
      <alignment horizontal="center" vertical="center" wrapText="1"/>
      <protection/>
    </xf>
    <xf numFmtId="181" fontId="15" fillId="0" borderId="12" xfId="52" applyNumberFormat="1" applyFont="1" applyBorder="1" applyAlignment="1">
      <alignment horizontal="center" vertical="center" wrapText="1"/>
      <protection/>
    </xf>
    <xf numFmtId="182" fontId="13" fillId="0" borderId="12" xfId="52" applyNumberFormat="1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6" fillId="0" borderId="0" xfId="52" applyFont="1">
      <alignment/>
      <protection/>
    </xf>
    <xf numFmtId="0" fontId="15" fillId="0" borderId="14" xfId="52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182" fontId="13" fillId="0" borderId="14" xfId="52" applyNumberFormat="1" applyFont="1" applyFill="1" applyBorder="1" applyAlignment="1">
      <alignment horizontal="center" vertical="center" wrapText="1"/>
      <protection/>
    </xf>
    <xf numFmtId="183" fontId="15" fillId="0" borderId="12" xfId="52" applyNumberFormat="1" applyFont="1" applyBorder="1" applyAlignment="1">
      <alignment horizontal="center" vertical="center" wrapText="1"/>
      <protection/>
    </xf>
    <xf numFmtId="181" fontId="15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/>
      <protection/>
    </xf>
    <xf numFmtId="182" fontId="12" fillId="0" borderId="0" xfId="52" applyNumberFormat="1" applyFont="1">
      <alignment/>
      <protection/>
    </xf>
    <xf numFmtId="0" fontId="13" fillId="0" borderId="15" xfId="52" applyFont="1" applyFill="1" applyBorder="1" applyAlignment="1">
      <alignment vertical="center" wrapText="1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181" fontId="15" fillId="0" borderId="13" xfId="52" applyNumberFormat="1" applyFont="1" applyBorder="1" applyAlignment="1">
      <alignment horizontal="center" vertical="center" wrapText="1"/>
      <protection/>
    </xf>
    <xf numFmtId="181" fontId="15" fillId="0" borderId="14" xfId="52" applyNumberFormat="1" applyFont="1" applyBorder="1" applyAlignment="1">
      <alignment horizontal="center" vertical="center" wrapText="1"/>
      <protection/>
    </xf>
    <xf numFmtId="182" fontId="15" fillId="0" borderId="13" xfId="52" applyNumberFormat="1" applyFont="1" applyFill="1" applyBorder="1" applyAlignment="1">
      <alignment horizontal="center" vertical="center" wrapText="1"/>
      <protection/>
    </xf>
    <xf numFmtId="182" fontId="15" fillId="0" borderId="14" xfId="52" applyNumberFormat="1" applyFont="1" applyFill="1" applyBorder="1" applyAlignment="1">
      <alignment horizontal="center" vertical="center" wrapText="1"/>
      <protection/>
    </xf>
    <xf numFmtId="14" fontId="15" fillId="0" borderId="12" xfId="52" applyNumberFormat="1" applyFont="1" applyBorder="1" applyAlignment="1">
      <alignment horizontal="center" vertical="center" wrapText="1"/>
      <protection/>
    </xf>
    <xf numFmtId="14" fontId="15" fillId="0" borderId="12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18" fillId="0" borderId="19" xfId="52" applyFont="1" applyBorder="1" applyAlignment="1">
      <alignment horizontal="center"/>
      <protection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омадський ГФУ  березень" xfId="52"/>
    <cellStyle name="Обычный_до запиту Поворозника  квіт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gera\Downloads\&#1076;&#1086;%20&#1079;&#1072;&#1087;&#1080;&#1090;&#1091;%20&#1055;&#1086;&#1074;&#1086;&#1088;&#1086;&#1079;&#1085;&#1080;&#1082;&#1072;%20%20&#1082;&#1074;&#1110;&#1090;&#1077;&#1085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gera\Downloads\&#1075;&#1088;&#1086;&#1084;&#1072;&#1076;&#1089;&#1100;&#1082;&#1080;&#1081;%20&#1043;&#1060;&#1059;%20%20&#1082;&#1074;&#1110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16">
          <cell r="L16" t="str">
            <v>відбувся аукціон по відкритим торгам по закупівлі медичного обладнання, визначено переможця ТОВ «Сінекс», договір на стадії укладання, поставка товару запланована на травень місяць</v>
          </cell>
        </row>
        <row r="22">
          <cell r="L22" t="str">
            <v>проведено електронні закупівлі в системі Прозорро, визначено переможець ПП «Компанія Дивайс-Центр», укладено договір</v>
          </cell>
        </row>
        <row r="23">
          <cell r="L23" t="str">
            <v>проведено електронні закупівлі на “PROZORO”, визначено переможців – ТОВ «Діавест Комплексні Рішення» та ТОВ «Укрпромексперт». Договори на стадії підписання.</v>
          </cell>
        </row>
        <row r="24">
          <cell r="L24" t="str">
            <v>проведено електронні закупівлі на “PROZORO”, 18.04.2019 року визначено переможця ТОВ «Дамрембуд». Договір на стадії підписання</v>
          </cell>
        </row>
        <row r="36">
          <cell r="A36" t="str">
            <v>Начальник відділу планово-економічної роботи та аналізу</v>
          </cell>
          <cell r="H36" t="str">
            <v>Галина САМЕЛЮК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8">
          <cell r="H38" t="str">
            <v>UA-2019-04-24-002721-b 22.04.2019</v>
          </cell>
        </row>
        <row r="40">
          <cell r="H40" t="str">
            <v>UA-2019-04-04-000890-а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60" zoomScaleNormal="60" zoomScalePageLayoutView="0" workbookViewId="0" topLeftCell="A4">
      <pane ySplit="6" topLeftCell="A43" activePane="bottomLeft" state="frozen"/>
      <selection pane="topLeft" activeCell="A4" sqref="A4"/>
      <selection pane="bottomLeft" activeCell="A52" sqref="A52"/>
    </sheetView>
  </sheetViews>
  <sheetFormatPr defaultColWidth="9.140625" defaultRowHeight="15"/>
  <cols>
    <col min="1" max="1" width="7.7109375" style="17" customWidth="1"/>
    <col min="2" max="2" width="15.57421875" style="17" customWidth="1"/>
    <col min="3" max="3" width="45.00390625" style="17" customWidth="1"/>
    <col min="4" max="4" width="16.28125" style="17" customWidth="1"/>
    <col min="5" max="5" width="18.00390625" style="17" customWidth="1"/>
    <col min="6" max="6" width="16.8515625" style="17" hidden="1" customWidth="1"/>
    <col min="7" max="7" width="17.28125" style="17" customWidth="1"/>
    <col min="8" max="8" width="35.8515625" style="18" customWidth="1"/>
    <col min="9" max="9" width="13.7109375" style="19" customWidth="1"/>
    <col min="10" max="10" width="13.421875" style="17" hidden="1" customWidth="1"/>
    <col min="11" max="11" width="13.8515625" style="17" customWidth="1"/>
    <col min="12" max="12" width="18.57421875" style="17" customWidth="1"/>
    <col min="13" max="13" width="40.8515625" style="17" customWidth="1"/>
    <col min="14" max="14" width="17.8515625" style="17" customWidth="1"/>
    <col min="15" max="16384" width="9.140625" style="17" customWidth="1"/>
  </cols>
  <sheetData>
    <row r="1" spans="13:14" ht="13.5" customHeight="1">
      <c r="M1" s="71" t="s">
        <v>22</v>
      </c>
      <c r="N1" s="71"/>
    </row>
    <row r="2" spans="8:14" ht="21" customHeight="1">
      <c r="H2" s="69" t="s">
        <v>23</v>
      </c>
      <c r="I2" s="69"/>
      <c r="J2" s="69"/>
      <c r="K2" s="69"/>
      <c r="L2" s="69"/>
      <c r="M2" s="69"/>
      <c r="N2" s="69"/>
    </row>
    <row r="3" spans="1:14" ht="18.75">
      <c r="A3" s="20"/>
      <c r="B3" s="20"/>
      <c r="C3" s="20"/>
      <c r="D3" s="20"/>
      <c r="E3" s="20"/>
      <c r="F3" s="20"/>
      <c r="G3" s="20"/>
      <c r="H3" s="21"/>
      <c r="I3" s="22"/>
      <c r="J3" s="20"/>
      <c r="K3" s="20"/>
      <c r="L3" s="20"/>
      <c r="M3" s="20"/>
      <c r="N3" s="20"/>
    </row>
    <row r="4" spans="1:14" ht="24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75">
      <c r="A5" s="23"/>
      <c r="B5" s="20"/>
      <c r="C5" s="20"/>
      <c r="D5" s="20"/>
      <c r="E5" s="74" t="s">
        <v>24</v>
      </c>
      <c r="F5" s="74"/>
      <c r="G5" s="74"/>
      <c r="H5" s="74"/>
      <c r="I5" s="22"/>
      <c r="J5" s="20"/>
      <c r="K5" s="20"/>
      <c r="L5" s="20"/>
      <c r="M5" s="20"/>
      <c r="N5" s="20"/>
    </row>
    <row r="6" spans="1:14" ht="18.7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20"/>
    </row>
    <row r="7" spans="1:14" s="25" customFormat="1" ht="30.75" customHeight="1">
      <c r="A7" s="62" t="s">
        <v>3</v>
      </c>
      <c r="B7" s="54" t="s">
        <v>25</v>
      </c>
      <c r="C7" s="54" t="s">
        <v>5</v>
      </c>
      <c r="D7" s="54" t="s">
        <v>6</v>
      </c>
      <c r="E7" s="54" t="s">
        <v>26</v>
      </c>
      <c r="F7" s="54"/>
      <c r="G7" s="54"/>
      <c r="H7" s="54" t="s">
        <v>8</v>
      </c>
      <c r="I7" s="54"/>
      <c r="J7" s="54"/>
      <c r="K7" s="54"/>
      <c r="L7" s="62" t="s">
        <v>9</v>
      </c>
      <c r="M7" s="54" t="s">
        <v>10</v>
      </c>
      <c r="N7" s="54" t="s">
        <v>11</v>
      </c>
    </row>
    <row r="8" spans="1:14" s="25" customFormat="1" ht="124.5" customHeight="1">
      <c r="A8" s="70"/>
      <c r="B8" s="54"/>
      <c r="C8" s="54"/>
      <c r="D8" s="54"/>
      <c r="E8" s="54" t="s">
        <v>12</v>
      </c>
      <c r="F8" s="54" t="s">
        <v>27</v>
      </c>
      <c r="G8" s="54" t="s">
        <v>28</v>
      </c>
      <c r="H8" s="62" t="s">
        <v>29</v>
      </c>
      <c r="I8" s="54" t="s">
        <v>30</v>
      </c>
      <c r="J8" s="54"/>
      <c r="K8" s="54"/>
      <c r="L8" s="70"/>
      <c r="M8" s="54"/>
      <c r="N8" s="54"/>
    </row>
    <row r="9" spans="1:14" s="25" customFormat="1" ht="57" customHeight="1">
      <c r="A9" s="53"/>
      <c r="B9" s="54"/>
      <c r="C9" s="54"/>
      <c r="D9" s="54"/>
      <c r="E9" s="54"/>
      <c r="F9" s="54"/>
      <c r="G9" s="54"/>
      <c r="H9" s="53"/>
      <c r="I9" s="26" t="s">
        <v>12</v>
      </c>
      <c r="J9" s="24" t="str">
        <f>F8</f>
        <v>Касові видатки</v>
      </c>
      <c r="K9" s="24" t="str">
        <f>G8</f>
        <v>Фактичні видатки</v>
      </c>
      <c r="L9" s="53"/>
      <c r="M9" s="54"/>
      <c r="N9" s="54"/>
    </row>
    <row r="10" spans="1:14" s="25" customFormat="1" ht="18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6</v>
      </c>
      <c r="H10" s="24">
        <v>7</v>
      </c>
      <c r="I10" s="27">
        <v>8</v>
      </c>
      <c r="J10" s="24">
        <v>10</v>
      </c>
      <c r="K10" s="24">
        <v>9</v>
      </c>
      <c r="L10" s="24">
        <v>10</v>
      </c>
      <c r="M10" s="24">
        <v>11</v>
      </c>
      <c r="N10" s="24">
        <v>12</v>
      </c>
    </row>
    <row r="11" spans="1:14" s="25" customFormat="1" ht="41.25" customHeight="1">
      <c r="A11" s="58">
        <v>1</v>
      </c>
      <c r="B11" s="59" t="s">
        <v>31</v>
      </c>
      <c r="C11" s="52" t="s">
        <v>18</v>
      </c>
      <c r="D11" s="67">
        <v>43516</v>
      </c>
      <c r="E11" s="32">
        <v>12</v>
      </c>
      <c r="F11" s="33"/>
      <c r="G11" s="33"/>
      <c r="H11" s="33" t="s">
        <v>32</v>
      </c>
      <c r="I11" s="33">
        <v>12</v>
      </c>
      <c r="J11" s="33"/>
      <c r="K11" s="33"/>
      <c r="L11" s="34" t="s">
        <v>33</v>
      </c>
      <c r="M11" s="28"/>
      <c r="N11" s="24" t="s">
        <v>34</v>
      </c>
    </row>
    <row r="12" spans="1:14" s="25" customFormat="1" ht="41.25" customHeight="1">
      <c r="A12" s="58"/>
      <c r="B12" s="59"/>
      <c r="C12" s="52"/>
      <c r="D12" s="67"/>
      <c r="E12" s="32">
        <v>18.5</v>
      </c>
      <c r="F12" s="33"/>
      <c r="G12" s="33"/>
      <c r="H12" s="33" t="s">
        <v>35</v>
      </c>
      <c r="I12" s="33">
        <v>18.5</v>
      </c>
      <c r="J12" s="33"/>
      <c r="K12" s="33"/>
      <c r="L12" s="34" t="s">
        <v>36</v>
      </c>
      <c r="M12" s="28"/>
      <c r="N12" s="24" t="s">
        <v>34</v>
      </c>
    </row>
    <row r="13" spans="1:14" s="25" customFormat="1" ht="161.25" customHeight="1">
      <c r="A13" s="58"/>
      <c r="B13" s="59"/>
      <c r="C13" s="52"/>
      <c r="D13" s="67"/>
      <c r="E13" s="32">
        <v>351.486</v>
      </c>
      <c r="F13" s="33"/>
      <c r="G13" s="33"/>
      <c r="H13" s="33" t="s">
        <v>37</v>
      </c>
      <c r="I13" s="33">
        <f>E13</f>
        <v>351.486</v>
      </c>
      <c r="J13" s="33"/>
      <c r="K13" s="33"/>
      <c r="L13" s="34" t="s">
        <v>38</v>
      </c>
      <c r="M13" s="28" t="s">
        <v>39</v>
      </c>
      <c r="N13" s="24" t="s">
        <v>34</v>
      </c>
    </row>
    <row r="14" spans="1:14" s="25" customFormat="1" ht="80.25" customHeight="1">
      <c r="A14" s="58"/>
      <c r="B14" s="59"/>
      <c r="C14" s="52"/>
      <c r="D14" s="67"/>
      <c r="E14" s="32">
        <v>11.85</v>
      </c>
      <c r="F14" s="33"/>
      <c r="G14" s="33"/>
      <c r="H14" s="33" t="s">
        <v>40</v>
      </c>
      <c r="I14" s="33">
        <f>E14</f>
        <v>11.85</v>
      </c>
      <c r="J14" s="33"/>
      <c r="K14" s="33"/>
      <c r="L14" s="34" t="s">
        <v>41</v>
      </c>
      <c r="M14" s="28"/>
      <c r="N14" s="24" t="s">
        <v>34</v>
      </c>
    </row>
    <row r="15" spans="1:14" s="25" customFormat="1" ht="56.25" customHeight="1">
      <c r="A15" s="58"/>
      <c r="B15" s="59"/>
      <c r="C15" s="52"/>
      <c r="D15" s="67"/>
      <c r="E15" s="32">
        <v>55.5</v>
      </c>
      <c r="F15" s="33"/>
      <c r="G15" s="33"/>
      <c r="H15" s="33" t="s">
        <v>42</v>
      </c>
      <c r="I15" s="33">
        <v>55.5</v>
      </c>
      <c r="J15" s="33"/>
      <c r="K15" s="33"/>
      <c r="L15" s="34" t="s">
        <v>43</v>
      </c>
      <c r="M15" s="28"/>
      <c r="N15" s="24" t="s">
        <v>34</v>
      </c>
    </row>
    <row r="16" spans="1:14" s="25" customFormat="1" ht="43.5" customHeight="1">
      <c r="A16" s="58"/>
      <c r="B16" s="59"/>
      <c r="C16" s="52"/>
      <c r="D16" s="67"/>
      <c r="E16" s="32">
        <v>45</v>
      </c>
      <c r="F16" s="33"/>
      <c r="G16" s="33"/>
      <c r="H16" s="33" t="s">
        <v>44</v>
      </c>
      <c r="I16" s="33">
        <v>45</v>
      </c>
      <c r="J16" s="33"/>
      <c r="K16" s="33"/>
      <c r="L16" s="34" t="s">
        <v>45</v>
      </c>
      <c r="M16" s="28"/>
      <c r="N16" s="24" t="s">
        <v>34</v>
      </c>
    </row>
    <row r="17" spans="1:14" s="25" customFormat="1" ht="43.5" customHeight="1">
      <c r="A17" s="58"/>
      <c r="B17" s="59"/>
      <c r="C17" s="52"/>
      <c r="D17" s="67"/>
      <c r="E17" s="32">
        <v>15</v>
      </c>
      <c r="F17" s="33"/>
      <c r="G17" s="33"/>
      <c r="H17" s="33" t="s">
        <v>46</v>
      </c>
      <c r="I17" s="33">
        <v>15</v>
      </c>
      <c r="J17" s="33"/>
      <c r="K17" s="33"/>
      <c r="L17" s="34" t="s">
        <v>47</v>
      </c>
      <c r="M17" s="28"/>
      <c r="N17" s="24" t="s">
        <v>34</v>
      </c>
    </row>
    <row r="18" spans="1:14" s="25" customFormat="1" ht="43.5" customHeight="1">
      <c r="A18" s="58"/>
      <c r="B18" s="59"/>
      <c r="C18" s="52"/>
      <c r="D18" s="67"/>
      <c r="E18" s="32">
        <v>23.205</v>
      </c>
      <c r="F18" s="33"/>
      <c r="G18" s="33"/>
      <c r="H18" s="33" t="s">
        <v>48</v>
      </c>
      <c r="I18" s="33">
        <v>23.205</v>
      </c>
      <c r="J18" s="33"/>
      <c r="K18" s="33"/>
      <c r="L18" s="34" t="s">
        <v>49</v>
      </c>
      <c r="M18" s="28"/>
      <c r="N18" s="24" t="s">
        <v>34</v>
      </c>
    </row>
    <row r="19" spans="1:14" s="25" customFormat="1" ht="38.25" customHeight="1">
      <c r="A19" s="58"/>
      <c r="B19" s="59"/>
      <c r="C19" s="52"/>
      <c r="D19" s="58"/>
      <c r="E19" s="32">
        <v>612</v>
      </c>
      <c r="F19" s="33"/>
      <c r="G19" s="33"/>
      <c r="H19" s="32"/>
      <c r="I19" s="33">
        <v>612</v>
      </c>
      <c r="J19" s="33"/>
      <c r="K19" s="33"/>
      <c r="L19" s="34"/>
      <c r="M19" s="29" t="s">
        <v>50</v>
      </c>
      <c r="N19" s="28" t="s">
        <v>34</v>
      </c>
    </row>
    <row r="20" spans="1:14" s="25" customFormat="1" ht="40.5" customHeight="1">
      <c r="A20" s="28"/>
      <c r="B20" s="52" t="s">
        <v>51</v>
      </c>
      <c r="C20" s="54"/>
      <c r="D20" s="54"/>
      <c r="E20" s="35">
        <f>SUM(E11:E19)</f>
        <v>1144.5410000000002</v>
      </c>
      <c r="F20" s="35">
        <f>SUM(F11:F19)</f>
        <v>0</v>
      </c>
      <c r="G20" s="35">
        <f>SUM(G11:G19)</f>
        <v>0</v>
      </c>
      <c r="H20" s="35"/>
      <c r="I20" s="35">
        <f>SUM(I11:I19)</f>
        <v>1144.5410000000002</v>
      </c>
      <c r="J20" s="35">
        <f>SUM(J11:J19)</f>
        <v>0</v>
      </c>
      <c r="K20" s="35">
        <f>SUM(K11:K19)</f>
        <v>0</v>
      </c>
      <c r="L20" s="28"/>
      <c r="M20" s="29"/>
      <c r="N20" s="28" t="s">
        <v>34</v>
      </c>
    </row>
    <row r="21" spans="1:14" s="37" customFormat="1" ht="49.5" customHeight="1">
      <c r="A21" s="59">
        <v>2</v>
      </c>
      <c r="B21" s="59" t="s">
        <v>52</v>
      </c>
      <c r="C21" s="52" t="s">
        <v>19</v>
      </c>
      <c r="D21" s="68">
        <v>43516</v>
      </c>
      <c r="E21" s="32">
        <v>254.88</v>
      </c>
      <c r="F21" s="32"/>
      <c r="G21" s="32"/>
      <c r="H21" s="65" t="s">
        <v>53</v>
      </c>
      <c r="I21" s="32">
        <v>254.88</v>
      </c>
      <c r="J21" s="32"/>
      <c r="K21" s="32"/>
      <c r="L21" s="63" t="s">
        <v>54</v>
      </c>
      <c r="M21" s="60" t="s">
        <v>55</v>
      </c>
      <c r="N21" s="59" t="s">
        <v>34</v>
      </c>
    </row>
    <row r="22" spans="1:14" s="37" customFormat="1" ht="68.25" customHeight="1">
      <c r="A22" s="59"/>
      <c r="B22" s="58"/>
      <c r="C22" s="54"/>
      <c r="D22" s="68"/>
      <c r="E22" s="32">
        <v>955.44</v>
      </c>
      <c r="F22" s="32"/>
      <c r="G22" s="32"/>
      <c r="H22" s="66"/>
      <c r="I22" s="32">
        <v>955.44</v>
      </c>
      <c r="J22" s="32"/>
      <c r="K22" s="32"/>
      <c r="L22" s="64"/>
      <c r="M22" s="61"/>
      <c r="N22" s="59"/>
    </row>
    <row r="23" spans="1:14" s="25" customFormat="1" ht="40.5" customHeight="1">
      <c r="A23" s="28"/>
      <c r="B23" s="52" t="s">
        <v>51</v>
      </c>
      <c r="C23" s="54"/>
      <c r="D23" s="54"/>
      <c r="E23" s="35">
        <f>SUM(E21:E22)</f>
        <v>1210.3200000000002</v>
      </c>
      <c r="F23" s="33"/>
      <c r="G23" s="33"/>
      <c r="H23" s="32"/>
      <c r="I23" s="35">
        <f>SUM(I21:I22)</f>
        <v>1210.3200000000002</v>
      </c>
      <c r="J23" s="35">
        <f>SUM(J21:J22)</f>
        <v>0</v>
      </c>
      <c r="K23" s="35">
        <f>SUM(K21:K22)</f>
        <v>0</v>
      </c>
      <c r="L23" s="28"/>
      <c r="M23" s="29"/>
      <c r="N23" s="28" t="s">
        <v>34</v>
      </c>
    </row>
    <row r="24" spans="1:14" s="25" customFormat="1" ht="165" customHeight="1">
      <c r="A24" s="28">
        <v>3</v>
      </c>
      <c r="B24" s="28" t="s">
        <v>56</v>
      </c>
      <c r="C24" s="30" t="s">
        <v>57</v>
      </c>
      <c r="D24" s="28"/>
      <c r="E24" s="32"/>
      <c r="F24" s="33"/>
      <c r="G24" s="33"/>
      <c r="H24" s="32"/>
      <c r="I24" s="33"/>
      <c r="J24" s="33"/>
      <c r="K24" s="33"/>
      <c r="L24" s="28"/>
      <c r="M24" s="36" t="s">
        <v>58</v>
      </c>
      <c r="N24" s="28" t="s">
        <v>34</v>
      </c>
    </row>
    <row r="25" spans="1:14" s="25" customFormat="1" ht="28.5" customHeight="1">
      <c r="A25" s="28"/>
      <c r="B25" s="52" t="s">
        <v>51</v>
      </c>
      <c r="C25" s="54"/>
      <c r="D25" s="54"/>
      <c r="E25" s="35"/>
      <c r="F25" s="33"/>
      <c r="G25" s="33"/>
      <c r="H25" s="32"/>
      <c r="I25" s="33"/>
      <c r="J25" s="33"/>
      <c r="K25" s="33"/>
      <c r="L25" s="28"/>
      <c r="M25" s="29"/>
      <c r="N25" s="28" t="s">
        <v>34</v>
      </c>
    </row>
    <row r="26" spans="1:14" s="25" customFormat="1" ht="138.75" customHeight="1">
      <c r="A26" s="28">
        <v>4</v>
      </c>
      <c r="B26" s="29" t="s">
        <v>59</v>
      </c>
      <c r="C26" s="30" t="s">
        <v>60</v>
      </c>
      <c r="D26" s="31">
        <v>43511</v>
      </c>
      <c r="E26" s="32">
        <v>303.76</v>
      </c>
      <c r="F26" s="33">
        <v>303.76</v>
      </c>
      <c r="G26" s="33">
        <v>303.76</v>
      </c>
      <c r="H26" s="33" t="s">
        <v>61</v>
      </c>
      <c r="I26" s="32">
        <v>303.76</v>
      </c>
      <c r="J26" s="33">
        <v>303.76</v>
      </c>
      <c r="K26" s="33">
        <v>303.76</v>
      </c>
      <c r="L26" s="34" t="s">
        <v>62</v>
      </c>
      <c r="M26" s="28" t="s">
        <v>63</v>
      </c>
      <c r="N26" s="28" t="s">
        <v>34</v>
      </c>
    </row>
    <row r="27" spans="1:14" s="39" customFormat="1" ht="38.25" customHeight="1">
      <c r="A27" s="24"/>
      <c r="B27" s="52" t="s">
        <v>51</v>
      </c>
      <c r="C27" s="54"/>
      <c r="D27" s="54"/>
      <c r="E27" s="35">
        <f>SUM(E26)</f>
        <v>303.76</v>
      </c>
      <c r="F27" s="26">
        <f>F26</f>
        <v>303.76</v>
      </c>
      <c r="G27" s="26">
        <f>G26</f>
        <v>303.76</v>
      </c>
      <c r="H27" s="35"/>
      <c r="I27" s="26">
        <f>I26</f>
        <v>303.76</v>
      </c>
      <c r="J27" s="26">
        <f>J26</f>
        <v>303.76</v>
      </c>
      <c r="K27" s="26">
        <f>K26</f>
        <v>303.76</v>
      </c>
      <c r="L27" s="24"/>
      <c r="M27" s="30"/>
      <c r="N27" s="24" t="s">
        <v>34</v>
      </c>
    </row>
    <row r="28" spans="1:14" s="25" customFormat="1" ht="128.25" customHeight="1">
      <c r="A28" s="28">
        <v>5</v>
      </c>
      <c r="B28" s="29" t="s">
        <v>64</v>
      </c>
      <c r="C28" s="24" t="s">
        <v>65</v>
      </c>
      <c r="D28" s="31">
        <v>43497</v>
      </c>
      <c r="E28" s="32">
        <v>708</v>
      </c>
      <c r="F28" s="33"/>
      <c r="G28" s="33"/>
      <c r="H28" s="33" t="str">
        <f>'[1]1'!L16</f>
        <v>відбувся аукціон по відкритим торгам по закупівлі медичного обладнання, визначено переможця ТОВ «Сінекс», договір на стадії укладання, поставка товару запланована на травень місяць</v>
      </c>
      <c r="I28" s="33">
        <f>E28</f>
        <v>708</v>
      </c>
      <c r="J28" s="33"/>
      <c r="K28" s="33"/>
      <c r="L28" s="34" t="s">
        <v>66</v>
      </c>
      <c r="M28" s="33" t="str">
        <f>H28</f>
        <v>відбувся аукціон по відкритим торгам по закупівлі медичного обладнання, визначено переможця ТОВ «Сінекс», договір на стадії укладання, поставка товару запланована на травень місяць</v>
      </c>
      <c r="N28" s="28"/>
    </row>
    <row r="29" spans="1:14" s="39" customFormat="1" ht="48" customHeight="1">
      <c r="A29" s="24"/>
      <c r="B29" s="52" t="s">
        <v>51</v>
      </c>
      <c r="C29" s="54"/>
      <c r="D29" s="54"/>
      <c r="E29" s="35">
        <f>SUM(E28)</f>
        <v>708</v>
      </c>
      <c r="F29" s="26"/>
      <c r="G29" s="26"/>
      <c r="H29" s="35"/>
      <c r="I29" s="26">
        <f>E29</f>
        <v>708</v>
      </c>
      <c r="J29" s="26">
        <f>F29</f>
        <v>0</v>
      </c>
      <c r="K29" s="26">
        <f>G29</f>
        <v>0</v>
      </c>
      <c r="L29" s="24"/>
      <c r="M29" s="30"/>
      <c r="N29" s="24" t="s">
        <v>34</v>
      </c>
    </row>
    <row r="30" spans="1:14" s="25" customFormat="1" ht="147.75" customHeight="1">
      <c r="A30" s="28">
        <v>6</v>
      </c>
      <c r="B30" s="29" t="s">
        <v>67</v>
      </c>
      <c r="C30" s="24" t="s">
        <v>68</v>
      </c>
      <c r="D30" s="31">
        <v>43497</v>
      </c>
      <c r="E30" s="32">
        <v>244.842</v>
      </c>
      <c r="F30" s="33"/>
      <c r="G30" s="33"/>
      <c r="H30" s="33" t="str">
        <f>H28</f>
        <v>відбувся аукціон по відкритим торгам по закупівлі медичного обладнання, визначено переможця ТОВ «Сінекс», договір на стадії укладання, поставка товару запланована на травень місяць</v>
      </c>
      <c r="I30" s="33">
        <f>E30</f>
        <v>244.842</v>
      </c>
      <c r="J30" s="33"/>
      <c r="K30" s="33"/>
      <c r="L30" s="34" t="s">
        <v>69</v>
      </c>
      <c r="M30" s="33" t="str">
        <f>H30</f>
        <v>відбувся аукціон по відкритим торгам по закупівлі медичного обладнання, визначено переможця ТОВ «Сінекс», договір на стадії укладання, поставка товару запланована на травень місяць</v>
      </c>
      <c r="N30" s="28" t="s">
        <v>34</v>
      </c>
    </row>
    <row r="31" spans="1:14" s="39" customFormat="1" ht="48" customHeight="1">
      <c r="A31" s="24"/>
      <c r="B31" s="52" t="s">
        <v>51</v>
      </c>
      <c r="C31" s="54"/>
      <c r="D31" s="54"/>
      <c r="E31" s="35">
        <f>SUM(E30)</f>
        <v>244.842</v>
      </c>
      <c r="F31" s="26"/>
      <c r="G31" s="26"/>
      <c r="H31" s="35"/>
      <c r="I31" s="26">
        <f>E31</f>
        <v>244.842</v>
      </c>
      <c r="J31" s="26">
        <f>F31</f>
        <v>0</v>
      </c>
      <c r="K31" s="26">
        <f>G31</f>
        <v>0</v>
      </c>
      <c r="L31" s="24"/>
      <c r="M31" s="30"/>
      <c r="N31" s="24" t="s">
        <v>34</v>
      </c>
    </row>
    <row r="32" spans="1:14" s="25" customFormat="1" ht="84.75" customHeight="1">
      <c r="A32" s="28">
        <v>7</v>
      </c>
      <c r="B32" s="29" t="s">
        <v>70</v>
      </c>
      <c r="C32" s="30" t="s">
        <v>71</v>
      </c>
      <c r="D32" s="31">
        <v>43489</v>
      </c>
      <c r="E32" s="32">
        <v>59.28</v>
      </c>
      <c r="F32" s="33">
        <v>59.26</v>
      </c>
      <c r="G32" s="33">
        <v>59.26</v>
      </c>
      <c r="H32" s="32" t="s">
        <v>72</v>
      </c>
      <c r="I32" s="33">
        <v>59.26</v>
      </c>
      <c r="J32" s="33">
        <v>59.26</v>
      </c>
      <c r="K32" s="33">
        <v>59.26</v>
      </c>
      <c r="L32" s="34" t="s">
        <v>73</v>
      </c>
      <c r="M32" s="28" t="s">
        <v>74</v>
      </c>
      <c r="N32" s="28" t="s">
        <v>34</v>
      </c>
    </row>
    <row r="33" spans="1:14" s="25" customFormat="1" ht="48" customHeight="1">
      <c r="A33" s="28"/>
      <c r="B33" s="52" t="s">
        <v>51</v>
      </c>
      <c r="C33" s="54"/>
      <c r="D33" s="54"/>
      <c r="E33" s="35">
        <f>SUM(E32)</f>
        <v>59.28</v>
      </c>
      <c r="F33" s="33"/>
      <c r="G33" s="33"/>
      <c r="H33" s="32"/>
      <c r="I33" s="26">
        <f>I32</f>
        <v>59.26</v>
      </c>
      <c r="J33" s="26">
        <f>J32</f>
        <v>59.26</v>
      </c>
      <c r="K33" s="26">
        <f>K32</f>
        <v>59.26</v>
      </c>
      <c r="L33" s="28"/>
      <c r="M33" s="29"/>
      <c r="N33" s="28" t="s">
        <v>34</v>
      </c>
    </row>
    <row r="34" spans="1:14" s="25" customFormat="1" ht="78" customHeight="1">
      <c r="A34" s="58">
        <v>8</v>
      </c>
      <c r="B34" s="59" t="s">
        <v>75</v>
      </c>
      <c r="C34" s="52" t="s">
        <v>76</v>
      </c>
      <c r="D34" s="67">
        <v>43501</v>
      </c>
      <c r="E34" s="32">
        <v>93.6</v>
      </c>
      <c r="F34" s="33"/>
      <c r="G34" s="33"/>
      <c r="H34" s="33" t="s">
        <v>77</v>
      </c>
      <c r="I34" s="33">
        <v>1080</v>
      </c>
      <c r="J34" s="33"/>
      <c r="K34" s="33"/>
      <c r="L34" s="34" t="s">
        <v>78</v>
      </c>
      <c r="M34" s="28" t="str">
        <f>'[1]1'!L22</f>
        <v>проведено електронні закупівлі в системі Прозорро, визначено переможець ПП «Компанія Дивайс-Центр», укладено договір</v>
      </c>
      <c r="N34" s="24" t="s">
        <v>34</v>
      </c>
    </row>
    <row r="35" spans="1:14" s="25" customFormat="1" ht="116.25" customHeight="1">
      <c r="A35" s="58"/>
      <c r="B35" s="59"/>
      <c r="C35" s="52"/>
      <c r="D35" s="67"/>
      <c r="E35" s="32">
        <v>840</v>
      </c>
      <c r="F35" s="33"/>
      <c r="G35" s="33"/>
      <c r="H35" s="33" t="s">
        <v>79</v>
      </c>
      <c r="I35" s="33">
        <v>840</v>
      </c>
      <c r="J35" s="33"/>
      <c r="K35" s="33"/>
      <c r="L35" s="34" t="s">
        <v>80</v>
      </c>
      <c r="M35" s="28" t="str">
        <f>'[1]1'!L23</f>
        <v>проведено електронні закупівлі на “PROZORO”, визначено переможців – ТОВ «Діавест Комплексні Рішення» та ТОВ «Укрпромексперт». Договори на стадії підписання.</v>
      </c>
      <c r="N35" s="24" t="s">
        <v>34</v>
      </c>
    </row>
    <row r="36" spans="1:14" s="25" customFormat="1" ht="116.25" customHeight="1">
      <c r="A36" s="58"/>
      <c r="B36" s="59"/>
      <c r="C36" s="52"/>
      <c r="D36" s="67"/>
      <c r="E36" s="32">
        <v>1080</v>
      </c>
      <c r="F36" s="33"/>
      <c r="G36" s="33"/>
      <c r="H36" s="33" t="s">
        <v>81</v>
      </c>
      <c r="I36" s="33">
        <v>93.6</v>
      </c>
      <c r="J36" s="33"/>
      <c r="K36" s="33"/>
      <c r="L36" s="34" t="s">
        <v>82</v>
      </c>
      <c r="M36" s="40" t="str">
        <f>'[1]1'!L24</f>
        <v>проведено електронні закупівлі на “PROZORO”, 18.04.2019 року визначено переможця ТОВ «Дамрембуд». Договір на стадії підписання</v>
      </c>
      <c r="N36" s="24" t="s">
        <v>34</v>
      </c>
    </row>
    <row r="37" spans="1:14" s="25" customFormat="1" ht="35.25" customHeight="1">
      <c r="A37" s="28"/>
      <c r="B37" s="52" t="s">
        <v>51</v>
      </c>
      <c r="C37" s="54"/>
      <c r="D37" s="54"/>
      <c r="E37" s="35">
        <f>SUM(E34:E36)</f>
        <v>2013.6</v>
      </c>
      <c r="F37" s="33"/>
      <c r="G37" s="33"/>
      <c r="H37" s="32"/>
      <c r="I37" s="35">
        <f>SUM(I34:I36)</f>
        <v>2013.6</v>
      </c>
      <c r="J37" s="35">
        <f>SUM(J34:J36)</f>
        <v>0</v>
      </c>
      <c r="K37" s="35">
        <f>SUM(K34:K36)</f>
        <v>0</v>
      </c>
      <c r="L37" s="28"/>
      <c r="M37" s="29"/>
      <c r="N37" s="28" t="s">
        <v>34</v>
      </c>
    </row>
    <row r="38" spans="1:14" s="25" customFormat="1" ht="112.5" customHeight="1">
      <c r="A38" s="28">
        <v>9</v>
      </c>
      <c r="B38" s="29" t="s">
        <v>83</v>
      </c>
      <c r="C38" s="24" t="s">
        <v>84</v>
      </c>
      <c r="D38" s="31">
        <v>43500</v>
      </c>
      <c r="E38" s="32">
        <v>1020</v>
      </c>
      <c r="F38" s="33"/>
      <c r="G38" s="33"/>
      <c r="H38" s="33" t="s">
        <v>85</v>
      </c>
      <c r="I38" s="32">
        <v>1020</v>
      </c>
      <c r="J38" s="33"/>
      <c r="K38" s="33"/>
      <c r="L38" s="34" t="s">
        <v>86</v>
      </c>
      <c r="M38" s="28" t="s">
        <v>87</v>
      </c>
      <c r="N38" s="28" t="s">
        <v>34</v>
      </c>
    </row>
    <row r="39" spans="1:14" s="25" customFormat="1" ht="35.25" customHeight="1">
      <c r="A39" s="28"/>
      <c r="B39" s="52" t="s">
        <v>51</v>
      </c>
      <c r="C39" s="54"/>
      <c r="D39" s="54"/>
      <c r="E39" s="35">
        <f>SUM(E38)</f>
        <v>1020</v>
      </c>
      <c r="F39" s="33"/>
      <c r="G39" s="33"/>
      <c r="H39" s="32"/>
      <c r="I39" s="35">
        <f>SUM(I38)</f>
        <v>1020</v>
      </c>
      <c r="J39" s="35">
        <f>SUM(J38)</f>
        <v>0</v>
      </c>
      <c r="K39" s="35">
        <f>SUM(K38)</f>
        <v>0</v>
      </c>
      <c r="L39" s="28"/>
      <c r="M39" s="29"/>
      <c r="N39" s="28" t="s">
        <v>34</v>
      </c>
    </row>
    <row r="40" spans="1:14" s="25" customFormat="1" ht="114.75" customHeight="1">
      <c r="A40" s="28">
        <v>10</v>
      </c>
      <c r="B40" s="29" t="s">
        <v>88</v>
      </c>
      <c r="C40" s="24" t="s">
        <v>89</v>
      </c>
      <c r="D40" s="31">
        <v>43524</v>
      </c>
      <c r="E40" s="32">
        <v>373.59</v>
      </c>
      <c r="F40" s="33"/>
      <c r="G40" s="33"/>
      <c r="H40" s="33" t="s">
        <v>90</v>
      </c>
      <c r="I40" s="32">
        <v>373.59</v>
      </c>
      <c r="J40" s="33"/>
      <c r="K40" s="33"/>
      <c r="L40" s="34" t="str">
        <f>'[2]Лист1 (2)'!$H$38</f>
        <v>UA-2019-04-24-002721-b 22.04.2019</v>
      </c>
      <c r="M40" s="41" t="s">
        <v>91</v>
      </c>
      <c r="N40" s="28" t="s">
        <v>34</v>
      </c>
    </row>
    <row r="41" spans="1:14" s="25" customFormat="1" ht="31.5" customHeight="1">
      <c r="A41" s="28"/>
      <c r="B41" s="52" t="s">
        <v>51</v>
      </c>
      <c r="C41" s="54"/>
      <c r="D41" s="54"/>
      <c r="E41" s="35">
        <f>SUM(E40)</f>
        <v>373.59</v>
      </c>
      <c r="F41" s="33"/>
      <c r="G41" s="33"/>
      <c r="H41" s="32"/>
      <c r="I41" s="35">
        <f>SUM(I40)</f>
        <v>373.59</v>
      </c>
      <c r="J41" s="35">
        <f>SUM(J40)</f>
        <v>0</v>
      </c>
      <c r="K41" s="35">
        <f>SUM(K40)</f>
        <v>0</v>
      </c>
      <c r="L41" s="28"/>
      <c r="M41" s="29"/>
      <c r="N41" s="28" t="s">
        <v>34</v>
      </c>
    </row>
    <row r="42" spans="1:14" s="25" customFormat="1" ht="142.5" customHeight="1">
      <c r="A42" s="28">
        <v>11</v>
      </c>
      <c r="B42" s="29" t="s">
        <v>92</v>
      </c>
      <c r="C42" s="24" t="s">
        <v>93</v>
      </c>
      <c r="D42" s="31">
        <v>43521</v>
      </c>
      <c r="E42" s="32">
        <v>750</v>
      </c>
      <c r="F42" s="33"/>
      <c r="G42" s="33"/>
      <c r="H42" s="28" t="s">
        <v>94</v>
      </c>
      <c r="I42" s="32">
        <v>750</v>
      </c>
      <c r="J42" s="33"/>
      <c r="K42" s="33"/>
      <c r="L42" s="34" t="str">
        <f>'[2]Лист1 (2)'!$H$40</f>
        <v>UA-2019-04-04-000890-а</v>
      </c>
      <c r="M42" s="41" t="s">
        <v>95</v>
      </c>
      <c r="N42" s="28" t="s">
        <v>34</v>
      </c>
    </row>
    <row r="43" spans="1:14" s="39" customFormat="1" ht="21.75" customHeight="1">
      <c r="A43" s="24"/>
      <c r="B43" s="52" t="s">
        <v>51</v>
      </c>
      <c r="C43" s="53"/>
      <c r="D43" s="54"/>
      <c r="E43" s="35">
        <f>SUM(E42)</f>
        <v>750</v>
      </c>
      <c r="F43" s="26"/>
      <c r="G43" s="26"/>
      <c r="H43" s="42"/>
      <c r="I43" s="35">
        <f>SUM(I42)</f>
        <v>750</v>
      </c>
      <c r="J43" s="35">
        <f>SUM(J42)</f>
        <v>0</v>
      </c>
      <c r="K43" s="35">
        <f>SUM(K42)</f>
        <v>0</v>
      </c>
      <c r="L43" s="24"/>
      <c r="M43" s="30"/>
      <c r="N43" s="24" t="s">
        <v>34</v>
      </c>
    </row>
    <row r="44" spans="1:14" s="39" customFormat="1" ht="21.75" customHeight="1">
      <c r="A44" s="24"/>
      <c r="B44" s="49" t="s">
        <v>51</v>
      </c>
      <c r="C44" s="50"/>
      <c r="D44" s="51"/>
      <c r="E44" s="35">
        <f>E20+E23+E25+E27+E29+E31+E33+E37+E39+E41+E43</f>
        <v>7827.933000000001</v>
      </c>
      <c r="F44" s="26"/>
      <c r="G44" s="26"/>
      <c r="H44" s="35"/>
      <c r="I44" s="26">
        <f>I43+I41+I39+I37+I33+I31+I29+I27+I23+I20</f>
        <v>7827.913000000001</v>
      </c>
      <c r="J44" s="26">
        <f>J43+J41+J39+J37+J33+J31+J29+J27+J23+J20</f>
        <v>363.02</v>
      </c>
      <c r="K44" s="26">
        <f>K43+K41+K39+K37+K33+K31+K29+K27+K23+K20</f>
        <v>363.02</v>
      </c>
      <c r="L44" s="26"/>
      <c r="M44" s="30"/>
      <c r="N44" s="24" t="s">
        <v>34</v>
      </c>
    </row>
    <row r="45" spans="1:14" s="25" customFormat="1" ht="21.75" customHeight="1">
      <c r="A45" s="55" t="s">
        <v>96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</row>
    <row r="46" spans="1:14" s="25" customFormat="1" ht="129.75" customHeight="1">
      <c r="A46" s="28">
        <v>12</v>
      </c>
      <c r="B46" s="29" t="s">
        <v>97</v>
      </c>
      <c r="C46" s="24" t="s">
        <v>98</v>
      </c>
      <c r="D46" s="31">
        <v>43560</v>
      </c>
      <c r="E46" s="32">
        <v>920</v>
      </c>
      <c r="F46" s="34"/>
      <c r="G46" s="34"/>
      <c r="H46" s="28" t="s">
        <v>99</v>
      </c>
      <c r="I46" s="33">
        <v>920</v>
      </c>
      <c r="J46" s="34"/>
      <c r="K46" s="43"/>
      <c r="L46" s="44" t="s">
        <v>100</v>
      </c>
      <c r="M46" s="45" t="s">
        <v>101</v>
      </c>
      <c r="N46" s="28" t="s">
        <v>34</v>
      </c>
    </row>
    <row r="47" spans="1:14" s="25" customFormat="1" ht="33" customHeight="1">
      <c r="A47" s="28"/>
      <c r="B47" s="52" t="s">
        <v>51</v>
      </c>
      <c r="C47" s="53"/>
      <c r="D47" s="54"/>
      <c r="E47" s="35">
        <f>SUM(E46)</f>
        <v>920</v>
      </c>
      <c r="F47" s="34"/>
      <c r="G47" s="34"/>
      <c r="H47" s="38"/>
      <c r="I47" s="26">
        <v>920</v>
      </c>
      <c r="J47" s="26">
        <f>J46</f>
        <v>0</v>
      </c>
      <c r="K47" s="26">
        <f>K46</f>
        <v>0</v>
      </c>
      <c r="L47" s="28"/>
      <c r="M47" s="29"/>
      <c r="N47" s="28" t="s">
        <v>34</v>
      </c>
    </row>
    <row r="50" spans="1:9" s="46" customFormat="1" ht="36.75" customHeight="1">
      <c r="A50" s="46" t="str">
        <f>'[1]1'!A36</f>
        <v>Начальник відділу планово-економічної роботи та аналізу</v>
      </c>
      <c r="H50" s="47" t="str">
        <f>'[1]1'!H36</f>
        <v>Галина САМЕЛЮК</v>
      </c>
      <c r="I50" s="48"/>
    </row>
    <row r="52" ht="15.75">
      <c r="A52" s="17" t="s">
        <v>102</v>
      </c>
    </row>
  </sheetData>
  <sheetProtection/>
  <mergeCells count="48">
    <mergeCell ref="A7:A9"/>
    <mergeCell ref="E7:G7"/>
    <mergeCell ref="B7:B9"/>
    <mergeCell ref="E5:H5"/>
    <mergeCell ref="E8:E9"/>
    <mergeCell ref="G8:G9"/>
    <mergeCell ref="F8:F9"/>
    <mergeCell ref="H2:N2"/>
    <mergeCell ref="I8:K8"/>
    <mergeCell ref="L7:L9"/>
    <mergeCell ref="M1:N1"/>
    <mergeCell ref="A4:N4"/>
    <mergeCell ref="A6:M6"/>
    <mergeCell ref="N7:N9"/>
    <mergeCell ref="H7:K7"/>
    <mergeCell ref="D7:D9"/>
    <mergeCell ref="C7:C9"/>
    <mergeCell ref="A11:A19"/>
    <mergeCell ref="B25:D25"/>
    <mergeCell ref="C21:C22"/>
    <mergeCell ref="D21:D22"/>
    <mergeCell ref="B20:D20"/>
    <mergeCell ref="B11:B19"/>
    <mergeCell ref="C11:C19"/>
    <mergeCell ref="D11:D19"/>
    <mergeCell ref="B21:B22"/>
    <mergeCell ref="B23:D23"/>
    <mergeCell ref="B31:D31"/>
    <mergeCell ref="A21:A22"/>
    <mergeCell ref="B29:D29"/>
    <mergeCell ref="B39:D39"/>
    <mergeCell ref="B33:D33"/>
    <mergeCell ref="B27:D27"/>
    <mergeCell ref="D34:D36"/>
    <mergeCell ref="M21:M22"/>
    <mergeCell ref="H8:H9"/>
    <mergeCell ref="N21:N22"/>
    <mergeCell ref="L21:L22"/>
    <mergeCell ref="H21:H22"/>
    <mergeCell ref="M7:M9"/>
    <mergeCell ref="B47:D47"/>
    <mergeCell ref="A45:N45"/>
    <mergeCell ref="A34:A36"/>
    <mergeCell ref="B34:B36"/>
    <mergeCell ref="C34:C36"/>
    <mergeCell ref="B37:D37"/>
    <mergeCell ref="B41:D41"/>
    <mergeCell ref="B43:D43"/>
  </mergeCells>
  <printOptions/>
  <pageMargins left="0.7" right="0.7" top="0.75" bottom="0.75" header="0.3" footer="0.3"/>
  <pageSetup fitToHeight="2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C13" sqref="C13"/>
    </sheetView>
  </sheetViews>
  <sheetFormatPr defaultColWidth="14.421875" defaultRowHeight="15" customHeight="1"/>
  <cols>
    <col min="1" max="1" width="5.00390625" style="6" customWidth="1"/>
    <col min="2" max="2" width="14.7109375" style="6" customWidth="1"/>
    <col min="3" max="3" width="24.00390625" style="6" customWidth="1"/>
    <col min="4" max="4" width="18.7109375" style="6" customWidth="1"/>
    <col min="5" max="5" width="14.28125" style="6" customWidth="1"/>
    <col min="6" max="6" width="12.140625" style="6" customWidth="1"/>
    <col min="7" max="7" width="27.8515625" style="6" customWidth="1"/>
    <col min="8" max="10" width="14.28125" style="6" customWidth="1"/>
    <col min="11" max="11" width="14.57421875" style="6" customWidth="1"/>
    <col min="12" max="12" width="17.57421875" style="6" customWidth="1"/>
    <col min="13" max="25" width="8.8515625" style="6" customWidth="1"/>
    <col min="26" max="16384" width="14.421875" style="6" customWidth="1"/>
  </cols>
  <sheetData>
    <row r="1" spans="1:11" ht="24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6.5" customHeight="1">
      <c r="A3" s="84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ht="13.5" customHeight="1"/>
    <row r="5" spans="1:25" ht="38.25" customHeight="1">
      <c r="A5" s="78" t="s">
        <v>3</v>
      </c>
      <c r="B5" s="78" t="s">
        <v>4</v>
      </c>
      <c r="C5" s="78" t="s">
        <v>5</v>
      </c>
      <c r="D5" s="78" t="s">
        <v>6</v>
      </c>
      <c r="E5" s="81" t="s">
        <v>7</v>
      </c>
      <c r="F5" s="77"/>
      <c r="G5" s="81" t="s">
        <v>8</v>
      </c>
      <c r="H5" s="76"/>
      <c r="I5" s="77"/>
      <c r="J5" s="78" t="s">
        <v>9</v>
      </c>
      <c r="K5" s="78" t="s">
        <v>10</v>
      </c>
      <c r="L5" s="78" t="s">
        <v>11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71.25" customHeight="1">
      <c r="A6" s="79"/>
      <c r="B6" s="79"/>
      <c r="C6" s="79"/>
      <c r="D6" s="79"/>
      <c r="E6" s="78" t="s">
        <v>12</v>
      </c>
      <c r="F6" s="78" t="s">
        <v>13</v>
      </c>
      <c r="G6" s="78" t="s">
        <v>14</v>
      </c>
      <c r="H6" s="81" t="s">
        <v>15</v>
      </c>
      <c r="I6" s="77"/>
      <c r="J6" s="79"/>
      <c r="K6" s="79"/>
      <c r="L6" s="7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customHeight="1">
      <c r="A7" s="80"/>
      <c r="B7" s="80"/>
      <c r="C7" s="80"/>
      <c r="D7" s="80"/>
      <c r="E7" s="80"/>
      <c r="F7" s="80"/>
      <c r="G7" s="80"/>
      <c r="H7" s="1" t="s">
        <v>16</v>
      </c>
      <c r="I7" s="1" t="s">
        <v>13</v>
      </c>
      <c r="J7" s="80"/>
      <c r="K7" s="80"/>
      <c r="L7" s="8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3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12" ht="227.25" customHeight="1">
      <c r="A9" s="2">
        <v>1</v>
      </c>
      <c r="B9" s="2">
        <v>582</v>
      </c>
      <c r="C9" s="3" t="s">
        <v>18</v>
      </c>
      <c r="D9" s="13" t="s">
        <v>20</v>
      </c>
      <c r="E9" s="15">
        <v>1144.542</v>
      </c>
      <c r="F9" s="15"/>
      <c r="G9" s="5" t="s">
        <v>21</v>
      </c>
      <c r="H9" s="5">
        <f>E9</f>
        <v>1144.542</v>
      </c>
      <c r="I9" s="5"/>
      <c r="J9" s="4"/>
      <c r="K9" s="2"/>
      <c r="L9" s="9"/>
    </row>
    <row r="10" spans="1:12" ht="66.75" customHeight="1">
      <c r="A10" s="2">
        <v>2</v>
      </c>
      <c r="B10" s="2">
        <v>757</v>
      </c>
      <c r="C10" s="3" t="s">
        <v>19</v>
      </c>
      <c r="D10" s="13"/>
      <c r="E10" s="15"/>
      <c r="F10" s="15"/>
      <c r="G10" s="5"/>
      <c r="H10" s="5"/>
      <c r="I10" s="5"/>
      <c r="J10" s="4"/>
      <c r="K10" s="2"/>
      <c r="L10" s="9"/>
    </row>
    <row r="11" spans="1:12" ht="13.5" customHeight="1">
      <c r="A11" s="2">
        <v>3</v>
      </c>
      <c r="B11" s="2">
        <v>548</v>
      </c>
      <c r="C11" s="3"/>
      <c r="D11" s="13"/>
      <c r="E11" s="15"/>
      <c r="F11" s="15"/>
      <c r="G11" s="5"/>
      <c r="H11" s="5"/>
      <c r="I11" s="5"/>
      <c r="J11" s="4"/>
      <c r="K11" s="2"/>
      <c r="L11" s="9"/>
    </row>
    <row r="12" spans="1:12" ht="13.5" customHeight="1">
      <c r="A12" s="2">
        <v>4</v>
      </c>
      <c r="B12" s="2">
        <v>257</v>
      </c>
      <c r="C12" s="3"/>
      <c r="D12" s="13"/>
      <c r="E12" s="15"/>
      <c r="F12" s="15"/>
      <c r="G12" s="5"/>
      <c r="H12" s="5"/>
      <c r="I12" s="5"/>
      <c r="J12" s="4"/>
      <c r="K12" s="2"/>
      <c r="L12" s="9"/>
    </row>
    <row r="13" spans="1:12" ht="13.5" customHeight="1">
      <c r="A13" s="2">
        <v>5</v>
      </c>
      <c r="B13" s="2">
        <v>1026</v>
      </c>
      <c r="C13" s="3"/>
      <c r="D13" s="13"/>
      <c r="E13" s="15"/>
      <c r="F13" s="15"/>
      <c r="G13" s="5"/>
      <c r="H13" s="5"/>
      <c r="I13" s="5"/>
      <c r="J13" s="4"/>
      <c r="K13" s="2"/>
      <c r="L13" s="9"/>
    </row>
    <row r="14" spans="1:12" ht="13.5" customHeight="1">
      <c r="A14" s="2">
        <v>6</v>
      </c>
      <c r="B14" s="2">
        <v>1040</v>
      </c>
      <c r="C14" s="3"/>
      <c r="D14" s="13"/>
      <c r="E14" s="15"/>
      <c r="F14" s="15"/>
      <c r="G14" s="5"/>
      <c r="H14" s="5"/>
      <c r="I14" s="5"/>
      <c r="J14" s="4"/>
      <c r="K14" s="2"/>
      <c r="L14" s="9"/>
    </row>
    <row r="15" spans="1:12" ht="13.5" customHeight="1">
      <c r="A15" s="2">
        <v>7</v>
      </c>
      <c r="B15" s="2">
        <v>328</v>
      </c>
      <c r="C15" s="3"/>
      <c r="D15" s="13"/>
      <c r="E15" s="15"/>
      <c r="F15" s="15"/>
      <c r="G15" s="5"/>
      <c r="H15" s="5"/>
      <c r="I15" s="5"/>
      <c r="J15" s="4"/>
      <c r="K15" s="2"/>
      <c r="L15" s="9"/>
    </row>
    <row r="16" spans="1:12" ht="13.5" customHeight="1">
      <c r="A16" s="2">
        <v>8</v>
      </c>
      <c r="B16" s="2">
        <v>282</v>
      </c>
      <c r="C16" s="3"/>
      <c r="D16" s="13"/>
      <c r="E16" s="15"/>
      <c r="F16" s="15"/>
      <c r="G16" s="5"/>
      <c r="H16" s="5"/>
      <c r="I16" s="5"/>
      <c r="J16" s="4"/>
      <c r="K16" s="2"/>
      <c r="L16" s="9"/>
    </row>
    <row r="17" spans="1:12" ht="13.5" customHeight="1">
      <c r="A17" s="2">
        <v>9</v>
      </c>
      <c r="B17" s="2">
        <v>283</v>
      </c>
      <c r="C17" s="3"/>
      <c r="D17" s="13"/>
      <c r="E17" s="15"/>
      <c r="F17" s="15"/>
      <c r="G17" s="5"/>
      <c r="H17" s="5"/>
      <c r="I17" s="5"/>
      <c r="J17" s="4"/>
      <c r="K17" s="2"/>
      <c r="L17" s="9"/>
    </row>
    <row r="18" spans="1:12" ht="13.5" customHeight="1">
      <c r="A18" s="2">
        <v>10</v>
      </c>
      <c r="B18" s="2">
        <v>553</v>
      </c>
      <c r="C18" s="3"/>
      <c r="D18" s="13"/>
      <c r="E18" s="15"/>
      <c r="F18" s="15"/>
      <c r="G18" s="5"/>
      <c r="H18" s="5"/>
      <c r="I18" s="5"/>
      <c r="J18" s="4"/>
      <c r="K18" s="2"/>
      <c r="L18" s="9"/>
    </row>
    <row r="19" spans="1:12" ht="13.5" customHeight="1">
      <c r="A19" s="2">
        <v>11</v>
      </c>
      <c r="B19" s="2">
        <v>708</v>
      </c>
      <c r="C19" s="3"/>
      <c r="D19" s="13"/>
      <c r="E19" s="15"/>
      <c r="F19" s="15"/>
      <c r="G19" s="5"/>
      <c r="H19" s="5"/>
      <c r="I19" s="5"/>
      <c r="J19" s="4"/>
      <c r="K19" s="2"/>
      <c r="L19" s="9"/>
    </row>
    <row r="20" spans="1:12" ht="13.5" customHeight="1">
      <c r="A20" s="2">
        <v>12</v>
      </c>
      <c r="B20" s="2">
        <v>267</v>
      </c>
      <c r="C20" s="3"/>
      <c r="D20" s="13"/>
      <c r="E20" s="15"/>
      <c r="F20" s="15"/>
      <c r="G20" s="5"/>
      <c r="H20" s="5"/>
      <c r="I20" s="5"/>
      <c r="J20" s="4"/>
      <c r="K20" s="2"/>
      <c r="L20" s="9"/>
    </row>
    <row r="21" spans="1:12" ht="27" customHeight="1">
      <c r="A21" s="75" t="s">
        <v>17</v>
      </c>
      <c r="B21" s="76"/>
      <c r="C21" s="77"/>
      <c r="D21" s="14"/>
      <c r="E21" s="16">
        <f>SUM(E9:E20)</f>
        <v>1144.542</v>
      </c>
      <c r="F21" s="16">
        <f>SUM(F9:F20)</f>
        <v>0</v>
      </c>
      <c r="G21" s="16"/>
      <c r="H21" s="16">
        <f>SUM(H9:H20)</f>
        <v>1144.542</v>
      </c>
      <c r="I21" s="16">
        <f>SUM(I9:I20)</f>
        <v>0</v>
      </c>
      <c r="J21" s="10"/>
      <c r="K21" s="2"/>
      <c r="L21" s="9"/>
    </row>
    <row r="22" spans="7:8" ht="13.5" customHeight="1">
      <c r="G22" s="11"/>
      <c r="H22" s="12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</sheetData>
  <sheetProtection/>
  <mergeCells count="17">
    <mergeCell ref="G5:I5"/>
    <mergeCell ref="E5:F5"/>
    <mergeCell ref="A2:K2"/>
    <mergeCell ref="A1:K1"/>
    <mergeCell ref="A3:K3"/>
    <mergeCell ref="B5:B7"/>
    <mergeCell ref="A5:A7"/>
    <mergeCell ref="A21:C21"/>
    <mergeCell ref="D5:D7"/>
    <mergeCell ref="H6:I6"/>
    <mergeCell ref="K5:K7"/>
    <mergeCell ref="J5:J7"/>
    <mergeCell ref="L5:L7"/>
    <mergeCell ref="C5:C7"/>
    <mergeCell ref="G6:G7"/>
    <mergeCell ref="E6:E7"/>
    <mergeCell ref="F6:F7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Бугера Юлия</cp:lastModifiedBy>
  <cp:lastPrinted>2019-05-10T07:48:39Z</cp:lastPrinted>
  <dcterms:created xsi:type="dcterms:W3CDTF">2018-06-11T11:44:10Z</dcterms:created>
  <dcterms:modified xsi:type="dcterms:W3CDTF">2019-05-28T13:14:21Z</dcterms:modified>
  <cp:category/>
  <cp:version/>
  <cp:contentType/>
  <cp:contentStatus/>
</cp:coreProperties>
</file>