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2525"/>
  </bookViews>
  <sheets>
    <sheet name="2" sheetId="1" r:id="rId1"/>
  </sheets>
  <externalReferences>
    <externalReference r:id="rId2"/>
    <externalReference r:id="rId3"/>
  </externalReferences>
  <definedNames>
    <definedName name="_xlnm.Print_Titles" localSheetId="0">'2'!$7:$10</definedName>
    <definedName name="_xlnm.Print_Area" localSheetId="0">'2'!$A$1:$N$60</definedName>
  </definedNames>
  <calcPr calcId="125725" fullCalcOnLoad="1"/>
</workbook>
</file>

<file path=xl/calcChain.xml><?xml version="1.0" encoding="utf-8"?>
<calcChain xmlns="http://schemas.openxmlformats.org/spreadsheetml/2006/main">
  <c r="H58" i="1"/>
  <c r="A58"/>
  <c r="G54"/>
  <c r="J54" s="1"/>
  <c r="G55"/>
  <c r="F55"/>
  <c r="E55"/>
  <c r="K51"/>
  <c r="K49"/>
  <c r="K47"/>
  <c r="K45"/>
  <c r="K41"/>
  <c r="G39"/>
  <c r="K39"/>
  <c r="G37"/>
  <c r="K37"/>
  <c r="K35"/>
  <c r="J29"/>
  <c r="K29"/>
  <c r="K31"/>
  <c r="J11"/>
  <c r="K11" s="1"/>
  <c r="J14"/>
  <c r="K14" s="1"/>
  <c r="J16"/>
  <c r="K16" s="1"/>
  <c r="F19"/>
  <c r="G19" s="1"/>
  <c r="F20"/>
  <c r="G20" s="1"/>
  <c r="I20" s="1"/>
  <c r="J20" s="1"/>
  <c r="K20" s="1"/>
  <c r="F21"/>
  <c r="G21"/>
  <c r="I21" s="1"/>
  <c r="J21" s="1"/>
  <c r="K21" s="1"/>
  <c r="F22"/>
  <c r="G22" s="1"/>
  <c r="I22" s="1"/>
  <c r="J22" s="1"/>
  <c r="K22" s="1"/>
  <c r="F23"/>
  <c r="G23"/>
  <c r="I23" s="1"/>
  <c r="J23" s="1"/>
  <c r="K23" s="1"/>
  <c r="F24"/>
  <c r="G24" s="1"/>
  <c r="I24" s="1"/>
  <c r="J24" s="1"/>
  <c r="K24" s="1"/>
  <c r="F25"/>
  <c r="G25"/>
  <c r="I25" s="1"/>
  <c r="J25" s="1"/>
  <c r="K25" s="1"/>
  <c r="J51"/>
  <c r="J49"/>
  <c r="J47"/>
  <c r="J45"/>
  <c r="J41"/>
  <c r="F39"/>
  <c r="J39" s="1"/>
  <c r="F37"/>
  <c r="J37" s="1"/>
  <c r="J35"/>
  <c r="J31"/>
  <c r="I51"/>
  <c r="I49"/>
  <c r="I47"/>
  <c r="I45"/>
  <c r="I41"/>
  <c r="E39"/>
  <c r="I39"/>
  <c r="E37"/>
  <c r="I37"/>
  <c r="I35"/>
  <c r="I31"/>
  <c r="I13"/>
  <c r="I14"/>
  <c r="G11"/>
  <c r="G31"/>
  <c r="G35"/>
  <c r="G41"/>
  <c r="G45"/>
  <c r="G47"/>
  <c r="G49"/>
  <c r="G51"/>
  <c r="F28"/>
  <c r="F31"/>
  <c r="F35"/>
  <c r="F41"/>
  <c r="F45"/>
  <c r="F47"/>
  <c r="F49"/>
  <c r="F51"/>
  <c r="F52"/>
  <c r="E28"/>
  <c r="E31"/>
  <c r="E52" s="1"/>
  <c r="E35"/>
  <c r="E41"/>
  <c r="E45"/>
  <c r="E47"/>
  <c r="E49"/>
  <c r="E51"/>
  <c r="L50"/>
  <c r="I38"/>
  <c r="H36"/>
  <c r="H38" s="1"/>
  <c r="I36"/>
  <c r="H27"/>
  <c r="H26"/>
  <c r="L21"/>
  <c r="K9"/>
  <c r="J9"/>
  <c r="I19" l="1"/>
  <c r="G28"/>
  <c r="G52" s="1"/>
  <c r="K54"/>
  <c r="K55" s="1"/>
  <c r="J55"/>
  <c r="J19" l="1"/>
  <c r="I28"/>
  <c r="I52" s="1"/>
  <c r="K19" l="1"/>
  <c r="K28" s="1"/>
  <c r="K52" s="1"/>
  <c r="J28"/>
  <c r="J52" s="1"/>
</calcChain>
</file>

<file path=xl/sharedStrings.xml><?xml version="1.0" encoding="utf-8"?>
<sst xmlns="http://schemas.openxmlformats.org/spreadsheetml/2006/main" count="179" uniqueCount="99">
  <si>
    <t>Додаток 5</t>
  </si>
  <si>
    <t>до Положення про громадський бюджет міста Києва</t>
  </si>
  <si>
    <t>Звіт про стан реалізації проектів-переможців за рахунок коштів"Громадського бюджету міста Києва"</t>
  </si>
  <si>
    <t>станом на 01.06.2019 року</t>
  </si>
  <si>
    <t>(відповідний звітний період)</t>
  </si>
  <si>
    <t>№ з/п</t>
  </si>
  <si>
    <t>Реєстр.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</si>
  <si>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</si>
  <si>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</si>
  <si>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 грн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</si>
  <si>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</si>
  <si>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</si>
  <si>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</si>
  <si>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</si>
  <si>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</si>
  <si>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Касові видатки</t>
  </si>
  <si>
    <t>Фактичні видатки</t>
  </si>
  <si>
    <t>Найменування робіт</t>
  </si>
  <si>
    <t>Вартість, тис. грн</t>
  </si>
  <si>
    <t>ID 582</t>
  </si>
  <si>
    <t>Освіта для школярів в лікарні  Київська міська клінічна лікарня № 2 (вулиця Краківська, 13)</t>
  </si>
  <si>
    <t>закупівля кондиціонеру</t>
  </si>
  <si>
    <t>UA-2019-02-28-001239-a</t>
  </si>
  <si>
    <t>-</t>
  </si>
  <si>
    <t xml:space="preserve">закупівля комплекту мебліву </t>
  </si>
  <si>
    <t>UA-2019-02-28-001168-a</t>
  </si>
  <si>
    <t>UA-2019-02-28-000978-a</t>
  </si>
  <si>
    <t>так</t>
  </si>
  <si>
    <t>закупівля принтеру, сканеру, ксероксу</t>
  </si>
  <si>
    <t>UA-2019-02-22-000171-a</t>
  </si>
  <si>
    <t>закупівля (повторна) планшетів</t>
  </si>
  <si>
    <t>UA-2019-04-01-000428-a</t>
  </si>
  <si>
    <t>закупівля (повторна) ноутбуки</t>
  </si>
  <si>
    <t>UA-2019-03-29-001365-a</t>
  </si>
  <si>
    <t>закупівля мийки повітря зі зволожувачем</t>
  </si>
  <si>
    <t>UA-2019-04-09-002517-a</t>
  </si>
  <si>
    <t>закупівля універсальних столів, учнівських стільців</t>
  </si>
  <si>
    <t>UA-2019-04-09-002348-a</t>
  </si>
  <si>
    <t>кулер</t>
  </si>
  <si>
    <t>UA-2019-05-07-001666-a</t>
  </si>
  <si>
    <t>рецеркулятор</t>
  </si>
  <si>
    <t>UA-2019-05-07-001466-a</t>
  </si>
  <si>
    <t>фліпчарт</t>
  </si>
  <si>
    <t>телефон</t>
  </si>
  <si>
    <t>UA-2019-05-23-002022-a</t>
  </si>
  <si>
    <t>роутер</t>
  </si>
  <si>
    <t>UA-2019-05-23-002113-a</t>
  </si>
  <si>
    <t>ламінатор</t>
  </si>
  <si>
    <t>UA-2019-05-23-001796-a</t>
  </si>
  <si>
    <t>відра д/сміття</t>
  </si>
  <si>
    <t>UA-2019-05-23-001944-a</t>
  </si>
  <si>
    <t>Разом</t>
  </si>
  <si>
    <t>ID 757</t>
  </si>
  <si>
    <t>Дихати. Київ Київська міська клінічна лікарня № 2 (вулиця Краківська, 13)</t>
  </si>
  <si>
    <t>UA-2019-04-08-000716-a</t>
  </si>
  <si>
    <t>ID 548</t>
  </si>
  <si>
    <t>Приймальня ліків/використаних медичних інструментів для утилізації Київська міська клінічна лікарня № 9 (вулиця Ризька, 1)</t>
  </si>
  <si>
    <t>зміна відповідального виконавця з  Київської  міської  клінічної  лікарні  № 9 на комунальне підприємство «Київкомунсервіс», план видатків на реалізацію проекту в сумі 187,0 тис. грн знято з КМКЛ № 9 (рішення сесії КМР від 04.04.2019 № 513/7169)</t>
  </si>
  <si>
    <t>ID 257</t>
  </si>
  <si>
    <t>Нове обладнання для КМКЕЦ Київський міський клінічний ендокринолонічний центр (вулиця Рейтарська, 22)</t>
  </si>
  <si>
    <t>закуплено холтерівської системи ЕКГ, добовий моніторінг АТ, 12-ти канальний електрокардіограф, отримано обладнання згідно специфікації, введено в експлуатацію 09.04.2019 року</t>
  </si>
  <si>
    <t>UA-2019-02-22-001285-a</t>
  </si>
  <si>
    <t>ID 1026</t>
  </si>
  <si>
    <t>Новий апарат для штучної вентиляції легень в дитячу реанімацію Київська міська дитяча інфекційна лікарня (вулиця Дегтярівська, 23)</t>
  </si>
  <si>
    <t>UA-2019-03-25-000553-a</t>
  </si>
  <si>
    <t>ID 1040</t>
  </si>
  <si>
    <t>Нове обладнання в дитячу реанімацію Київська міська дитяча інфекційна лікарня (вулиця Дегтярівська, 23)</t>
  </si>
  <si>
    <t>UA-2019-03-26-000871-a</t>
  </si>
  <si>
    <t>ID 328</t>
  </si>
  <si>
    <t>Катетери для паренатального харчування глибоконедоношених дітей Перинатальний центр (вул. Предславинська, 9)</t>
  </si>
  <si>
    <t xml:space="preserve">Придбано та отримано атетери для паренатального харчування глибоконедоношених дітей </t>
  </si>
  <si>
    <t>UA-2019-01-25-001919-a</t>
  </si>
  <si>
    <t>ID 282</t>
  </si>
  <si>
    <t>Створення дитячого Центру медико-психологічної реабілітації КНП "Консультативно-діагностичний дитячий Дніпровського району м.Києва" (проспект Павла Тичини, 12)</t>
  </si>
  <si>
    <t>UA-2019-04-01-001369-a</t>
  </si>
  <si>
    <t>UA-2019-03-29-00067-a, UA-2019-03-29-000587-a</t>
  </si>
  <si>
    <t>закупівлі офісних меблів (проведено електронні закупівлі на “PROZORO”, 18.04.2019 року визначено переможця ТОВ «Дамрембуд». Договір укладено від 08.05.2019 №26. Розпочато ремонтні роботи (план робіт 3 місяці) )</t>
  </si>
  <si>
    <t>UA-2019-03-29-000587-a</t>
  </si>
  <si>
    <t>ID 283</t>
  </si>
  <si>
    <t>Утеплення фасаду дитячого плавального комплексу КНП "Консультативно-діагностичний дитячий Дніпровського району м.Києва" (проспект Павла Тичини, 12)</t>
  </si>
  <si>
    <t>UA-2019-02-21-000829-a</t>
  </si>
  <si>
    <t>ID 553</t>
  </si>
  <si>
    <t>Ремонт приміщень відділення відновного лікування КНП КДЦ Оболонського району КНП "Консультативно-діагностичний Оболонського району м.Києва" (вулиця Маршала Тимошенка, 14)</t>
  </si>
  <si>
    <t>ремонт приміщень відділення відновного лікування (24.04.2019 оголошено електронну закупівлю UA-2019-04-24-002721-b 22.04.2019 (не відбулася-відсутність пропозицій учасників), 03.06.2019 оголошено відкриті торги)</t>
  </si>
  <si>
    <t>UA-2019-04-24-002721-b 22.04.2019</t>
  </si>
  <si>
    <t>ID 708</t>
  </si>
  <si>
    <t>Біохімічний автоматичний аналізатор в лабораторію КНП "КДЦ" Оболонського району КНП "Консультативно-діагностичний Оболонського району м.Києва" (вулиця Маршала Тимошенка, 14)</t>
  </si>
  <si>
    <t xml:space="preserve">Звіт про стан реалізації проекту за рахунок коштів"Громадського бюджету міста Києва", що реалізуються з 2018 року </t>
  </si>
  <si>
    <t>ID 267</t>
  </si>
  <si>
    <t>Безкоштовна медична діагностика для киян КНП "Консультативно-діагностичний Дарницького району м.Києва" (вулиця Вербицького, 5)</t>
  </si>
  <si>
    <t>UA-2019-04-17-000213-b</t>
  </si>
  <si>
    <t>виконавець Світлана Сусєкова 235-76-61</t>
  </si>
  <si>
    <t>ремонт приміщення третього поверху головного корпусу КМКЛ № 2 вул. Краківська, 13 (внесено зміни до назви об'єкту капітального ремонту, отримано  експертний звіт на зазначений капітальний ремонт, ведеться ремонт третього поверху головного корпусу КМКЛ №2, план фінансування-липень місяць)</t>
  </si>
  <si>
    <t>монітор пацієнта/пульсоксиметри,  отримано, концентратори кисню, медичні вироби, відбулось повторне погодження з лідером проекту технічного завдання по причині того, що вартість портативного кисневого концентратора (вагою до 3 кг) на ринку збільшилась в 2 рази. 25.04.2019 року відбувся аукціон, укладено договір</t>
  </si>
  <si>
    <t>капітальний ремонт структурного підрозділу внутрішніх приміщень центру (проведено електронні закупівлі в системі Прозорро, визначено переможець ПП «Компанія Дивайс-Центр», укладено договір від 24.04.2019 №21, офісні меблі поставлено, очікується фінансування)</t>
  </si>
  <si>
    <t>закупівлі обладнання та оргтехніки (проведено електронні закупівлі на “PROZORO”, визначено переможців – ТОВ «Діавест Комплексні Рішення» та ТОВ «Укрпромексперт». Укладено договір від 13.05.2019 № 29, орг- та компьютерна техніка частково поставлена, очікується фінансування )</t>
  </si>
  <si>
    <t>капітальний ремонт з утеплення фасаду дитячого плавального комплексу (проеведено електронні закупівлі на "PROZORRO", визначено переможця ТОВ БК МОСБУД укладено договір № 15 від 10.04.2019 та додаткова угода №1 від 10.04.2019, проведено експертизу 03.04.2019 №20244, технічний нагляд № закупівлі UA-2019-04-25-000465-b, переможець ТОВ "Проект-студія" договір від 14.05.2019 року №30, завершення робіт липень-серпень )</t>
  </si>
  <si>
    <t>закупівля автоматичного біохімічного аналізатора (04.04.2019 оголошено електронну закупівлю UA-2019-04-04-000890-а, 22.04.2019 відбувся аукціон, проведено кваліфікацію переможця закупівлі, укладено договір з переможцем ТОВ "Медіпрайм" від 15.05.2019 № 032/108 на суму 742,5 тис грн, обладнання поставлено, очікується фінансування  )</t>
  </si>
  <si>
    <t>закупівля біохімічного аналізатора крові (реалізовано: рішенням Київради кошти,   виділені КНП “ЦПМСД № 2 Дарницького району м. Києва в сумі 920,0 тис. грн. перерозподілено на КНП КДЦ № 1 Дарницького району м. Києва,  процедура відкритих торгів завершена, укладено договір від 20.05.2019 № 59, обладнання поставлено)</t>
  </si>
</sst>
</file>

<file path=xl/styles.xml><?xml version="1.0" encoding="utf-8"?>
<styleSheet xmlns="http://schemas.openxmlformats.org/spreadsheetml/2006/main">
  <numFmts count="4">
    <numFmt numFmtId="172" formatCode="#,##0.000"/>
    <numFmt numFmtId="173" formatCode="#,##0.0"/>
    <numFmt numFmtId="174" formatCode="0.0"/>
    <numFmt numFmtId="175" formatCode="0.000"/>
  </numFmts>
  <fonts count="30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/>
    <xf numFmtId="0" fontId="21" fillId="0" borderId="0" xfId="36" applyFont="1"/>
    <xf numFmtId="0" fontId="21" fillId="0" borderId="0" xfId="36" applyFont="1" applyAlignment="1">
      <alignment horizontal="center"/>
    </xf>
    <xf numFmtId="172" fontId="21" fillId="0" borderId="0" xfId="36" applyNumberFormat="1" applyFont="1"/>
    <xf numFmtId="0" fontId="23" fillId="0" borderId="0" xfId="36" applyFont="1"/>
    <xf numFmtId="0" fontId="23" fillId="0" borderId="0" xfId="36" applyFont="1" applyAlignment="1">
      <alignment horizontal="center"/>
    </xf>
    <xf numFmtId="172" fontId="23" fillId="0" borderId="0" xfId="36" applyNumberFormat="1" applyFont="1"/>
    <xf numFmtId="0" fontId="23" fillId="0" borderId="0" xfId="36" applyFont="1" applyBorder="1" applyAlignment="1">
      <alignment horizontal="right" vertical="center"/>
    </xf>
    <xf numFmtId="0" fontId="25" fillId="0" borderId="12" xfId="36" applyFont="1" applyBorder="1" applyAlignment="1">
      <alignment horizontal="center" vertical="center" wrapText="1"/>
    </xf>
    <xf numFmtId="0" fontId="26" fillId="0" borderId="0" xfId="36" applyFont="1"/>
    <xf numFmtId="172" fontId="25" fillId="0" borderId="12" xfId="36" applyNumberFormat="1" applyFont="1" applyBorder="1" applyAlignment="1">
      <alignment horizontal="center" vertical="center" wrapText="1"/>
    </xf>
    <xf numFmtId="3" fontId="25" fillId="0" borderId="12" xfId="36" applyNumberFormat="1" applyFont="1" applyBorder="1" applyAlignment="1">
      <alignment horizontal="center" vertical="center" wrapText="1"/>
    </xf>
    <xf numFmtId="0" fontId="27" fillId="0" borderId="12" xfId="36" applyFont="1" applyBorder="1" applyAlignment="1">
      <alignment horizontal="center" vertical="center" wrapText="1"/>
    </xf>
    <xf numFmtId="0" fontId="27" fillId="0" borderId="12" xfId="36" applyFont="1" applyFill="1" applyBorder="1" applyAlignment="1">
      <alignment horizontal="center" vertical="center" wrapText="1"/>
    </xf>
    <xf numFmtId="0" fontId="25" fillId="0" borderId="12" xfId="36" applyFont="1" applyFill="1" applyBorder="1" applyAlignment="1">
      <alignment horizontal="center" vertical="center" wrapText="1"/>
    </xf>
    <xf numFmtId="14" fontId="27" fillId="0" borderId="12" xfId="36" applyNumberFormat="1" applyFont="1" applyBorder="1" applyAlignment="1">
      <alignment horizontal="center" vertical="center" wrapText="1"/>
    </xf>
    <xf numFmtId="172" fontId="27" fillId="0" borderId="12" xfId="36" applyNumberFormat="1" applyFont="1" applyFill="1" applyBorder="1" applyAlignment="1">
      <alignment horizontal="center" vertical="center" wrapText="1"/>
    </xf>
    <xf numFmtId="172" fontId="27" fillId="0" borderId="12" xfId="36" applyNumberFormat="1" applyFont="1" applyBorder="1" applyAlignment="1">
      <alignment horizontal="center" vertical="center" wrapText="1"/>
    </xf>
    <xf numFmtId="174" fontId="27" fillId="0" borderId="12" xfId="36" applyNumberFormat="1" applyFont="1" applyBorder="1" applyAlignment="1">
      <alignment horizontal="center" vertical="center" wrapText="1"/>
    </xf>
    <xf numFmtId="172" fontId="25" fillId="0" borderId="12" xfId="36" applyNumberFormat="1" applyFont="1" applyFill="1" applyBorder="1" applyAlignment="1">
      <alignment horizontal="center" vertical="center" wrapText="1"/>
    </xf>
    <xf numFmtId="0" fontId="27" fillId="0" borderId="11" xfId="36" applyFont="1" applyFill="1" applyBorder="1" applyAlignment="1">
      <alignment horizontal="center" vertical="center" wrapText="1"/>
    </xf>
    <xf numFmtId="0" fontId="26" fillId="0" borderId="0" xfId="36" applyFont="1" applyFill="1"/>
    <xf numFmtId="0" fontId="27" fillId="0" borderId="14" xfId="36" applyFont="1" applyFill="1" applyBorder="1" applyAlignment="1">
      <alignment horizontal="center" vertical="center" wrapText="1"/>
    </xf>
    <xf numFmtId="0" fontId="28" fillId="0" borderId="0" xfId="36" applyFont="1"/>
    <xf numFmtId="0" fontId="27" fillId="0" borderId="14" xfId="36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2" fontId="25" fillId="0" borderId="14" xfId="36" applyNumberFormat="1" applyFont="1" applyFill="1" applyBorder="1" applyAlignment="1">
      <alignment horizontal="center" vertical="center" wrapText="1"/>
    </xf>
    <xf numFmtId="175" fontId="27" fillId="0" borderId="12" xfId="36" applyNumberFormat="1" applyFont="1" applyBorder="1" applyAlignment="1">
      <alignment horizontal="center" vertical="center" wrapText="1"/>
    </xf>
    <xf numFmtId="173" fontId="27" fillId="0" borderId="12" xfId="36" applyNumberFormat="1" applyFont="1" applyBorder="1" applyAlignment="1">
      <alignment horizontal="center" vertical="center" wrapText="1"/>
    </xf>
    <xf numFmtId="174" fontId="27" fillId="0" borderId="12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0" xfId="36" applyFont="1"/>
    <xf numFmtId="0" fontId="24" fillId="0" borderId="0" xfId="36" applyFont="1" applyAlignment="1">
      <alignment horizontal="center"/>
    </xf>
    <xf numFmtId="172" fontId="24" fillId="0" borderId="0" xfId="36" applyNumberFormat="1" applyFont="1"/>
    <xf numFmtId="0" fontId="25" fillId="0" borderId="12" xfId="36" applyFont="1" applyFill="1" applyBorder="1" applyAlignment="1">
      <alignment horizontal="center" vertical="center" wrapText="1"/>
    </xf>
    <xf numFmtId="0" fontId="25" fillId="0" borderId="14" xfId="36" applyFont="1" applyBorder="1" applyAlignment="1">
      <alignment horizontal="center" vertical="center" wrapText="1"/>
    </xf>
    <xf numFmtId="0" fontId="25" fillId="0" borderId="12" xfId="36" applyFont="1" applyBorder="1" applyAlignment="1">
      <alignment horizontal="center" vertical="center" wrapText="1"/>
    </xf>
    <xf numFmtId="0" fontId="29" fillId="0" borderId="15" xfId="36" applyFont="1" applyBorder="1" applyAlignment="1">
      <alignment horizontal="center" vertical="center" wrapText="1"/>
    </xf>
    <xf numFmtId="0" fontId="29" fillId="0" borderId="16" xfId="36" applyFont="1" applyBorder="1" applyAlignment="1">
      <alignment horizontal="center" vertical="center" wrapText="1"/>
    </xf>
    <xf numFmtId="0" fontId="29" fillId="0" borderId="17" xfId="36" applyFont="1" applyBorder="1" applyAlignment="1">
      <alignment horizontal="center" vertical="center" wrapText="1"/>
    </xf>
    <xf numFmtId="0" fontId="27" fillId="0" borderId="12" xfId="36" applyFont="1" applyBorder="1" applyAlignment="1">
      <alignment horizontal="center" vertical="center" wrapText="1"/>
    </xf>
    <xf numFmtId="0" fontId="27" fillId="0" borderId="12" xfId="36" applyFont="1" applyFill="1" applyBorder="1" applyAlignment="1">
      <alignment horizontal="center" vertical="center" wrapText="1"/>
    </xf>
    <xf numFmtId="0" fontId="27" fillId="0" borderId="11" xfId="36" applyFont="1" applyFill="1" applyBorder="1" applyAlignment="1">
      <alignment horizontal="center" vertical="center" wrapText="1"/>
    </xf>
    <xf numFmtId="0" fontId="27" fillId="0" borderId="14" xfId="36" applyFont="1" applyFill="1" applyBorder="1" applyAlignment="1">
      <alignment horizontal="center" vertical="center" wrapText="1"/>
    </xf>
    <xf numFmtId="0" fontId="25" fillId="0" borderId="11" xfId="36" applyFont="1" applyBorder="1" applyAlignment="1">
      <alignment horizontal="center" vertical="center" wrapText="1"/>
    </xf>
    <xf numFmtId="174" fontId="27" fillId="0" borderId="11" xfId="36" applyNumberFormat="1" applyFont="1" applyBorder="1" applyAlignment="1">
      <alignment horizontal="center" vertical="center" wrapText="1"/>
    </xf>
    <xf numFmtId="174" fontId="27" fillId="0" borderId="14" xfId="36" applyNumberFormat="1" applyFont="1" applyBorder="1" applyAlignment="1">
      <alignment horizontal="center" vertical="center" wrapText="1"/>
    </xf>
    <xf numFmtId="172" fontId="27" fillId="0" borderId="11" xfId="36" applyNumberFormat="1" applyFont="1" applyFill="1" applyBorder="1" applyAlignment="1">
      <alignment horizontal="center" vertical="center" wrapText="1"/>
    </xf>
    <xf numFmtId="172" fontId="27" fillId="0" borderId="14" xfId="36" applyNumberFormat="1" applyFont="1" applyFill="1" applyBorder="1" applyAlignment="1">
      <alignment horizontal="center" vertical="center" wrapText="1"/>
    </xf>
    <xf numFmtId="14" fontId="27" fillId="0" borderId="12" xfId="36" applyNumberFormat="1" applyFont="1" applyBorder="1" applyAlignment="1">
      <alignment horizontal="center" vertical="center" wrapText="1"/>
    </xf>
    <xf numFmtId="14" fontId="27" fillId="0" borderId="12" xfId="36" applyNumberFormat="1" applyFont="1" applyFill="1" applyBorder="1" applyAlignment="1">
      <alignment horizontal="center" vertical="center" wrapText="1"/>
    </xf>
    <xf numFmtId="0" fontId="22" fillId="0" borderId="0" xfId="36" applyFont="1" applyAlignment="1">
      <alignment horizontal="center" vertical="center" wrapText="1"/>
    </xf>
    <xf numFmtId="0" fontId="24" fillId="0" borderId="0" xfId="36" applyFont="1" applyAlignment="1">
      <alignment horizontal="center" vertical="center" wrapText="1"/>
    </xf>
    <xf numFmtId="0" fontId="23" fillId="0" borderId="0" xfId="36" applyFont="1" applyAlignment="1">
      <alignment horizontal="center" vertical="center"/>
    </xf>
    <xf numFmtId="0" fontId="25" fillId="0" borderId="13" xfId="36" applyFont="1" applyBorder="1" applyAlignment="1">
      <alignment horizontal="center" vertical="center" wrapText="1"/>
    </xf>
    <xf numFmtId="0" fontId="22" fillId="0" borderId="0" xfId="36" applyFont="1" applyAlignment="1">
      <alignment horizontal="center" vertical="top" wrapText="1"/>
    </xf>
    <xf numFmtId="0" fontId="23" fillId="0" borderId="10" xfId="36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громадський ГФУ  березень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itlana.susekova\&#1052;&#1086;&#1080;%20&#1076;&#1086;&#1082;&#1091;&#1084;&#1077;&#1085;&#1090;&#1099;\&#1056;&#1072;&#1073;&#1086;&#1095;&#1072;&#1103;\&#1041;&#1102;&#1076;&#1078;&#1077;&#1090;\2019\&#1075;&#1088;&#1086;&#1084;&#1072;&#1076;&#1089;&#1100;&#1082;&#1080;&#1081;\&#1076;&#1086;%20&#1079;&#1072;&#1087;&#1080;&#1090;&#1091;%20&#1055;&#1086;&#1074;&#1086;&#1088;&#1086;&#1079;&#1085;&#1080;&#1082;&#1072;%20&#1090;&#1088;&#1072;&#1074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itlana.susekova\&#1052;&#1086;&#1080;%20&#1076;&#1086;&#1082;&#1091;&#1084;&#1077;&#1085;&#1090;&#1099;\&#1056;&#1072;&#1073;&#1086;&#1095;&#1072;&#1103;\&#1041;&#1102;&#1076;&#1078;&#1077;&#1090;\2019\&#1075;&#1088;&#1086;&#1084;&#1072;&#1076;&#1089;&#1100;&#1082;&#1080;&#1081;\&#1075;&#1088;&#1086;&#1084;&#1072;&#1076;&#1089;&#1100;&#1082;&#1080;&#1081;%20&#1043;&#1060;&#1059;%20%20&#1090;&#1088;&#1072;&#1074;&#1077;&#1085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>
        <row r="16">
          <cell r="L16" t="str">
            <v>відбувся аукціон по відкритим торгам по закупівлі медичного обладнання, визначено переможця ТОВ «Сінекс», договір 03.05.2019 №3110/2 укладено, товар поставлено, очікується фінансування</v>
          </cell>
        </row>
        <row r="36">
          <cell r="A36" t="str">
            <v>Начальник відділу планово-економічної роботи та аналізу</v>
          </cell>
          <cell r="H36" t="str">
            <v>Галина САМЕЛЮК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19">
          <cell r="H19" t="str">
            <v>UA-2019-05-23-002258-a</v>
          </cell>
        </row>
        <row r="25">
          <cell r="K25" t="str">
            <v>планується закупівля ролетів, дошки, килимів, мішків-груш</v>
          </cell>
        </row>
        <row r="26">
          <cell r="K26" t="str">
            <v>розглядається можливість перерозподілу коштів, які передбачені на з/п вчителям</v>
          </cell>
        </row>
        <row r="49">
          <cell r="H49" t="str">
            <v>UA-2019-04-04-000890-а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C4" zoomScale="60" zoomScaleNormal="60" workbookViewId="0">
      <pane ySplit="6" topLeftCell="A10" activePane="bottomLeft" state="frozen"/>
      <selection activeCell="A4" sqref="A4"/>
      <selection pane="bottomLeft" activeCell="G20" sqref="G20"/>
    </sheetView>
  </sheetViews>
  <sheetFormatPr defaultRowHeight="15.75"/>
  <cols>
    <col min="1" max="1" width="7.7109375" style="1" customWidth="1"/>
    <col min="2" max="2" width="15.5703125" style="1" customWidth="1"/>
    <col min="3" max="3" width="45" style="1" customWidth="1"/>
    <col min="4" max="4" width="16.28515625" style="1" customWidth="1"/>
    <col min="5" max="5" width="18" style="1" customWidth="1"/>
    <col min="6" max="6" width="16.85546875" style="1" customWidth="1"/>
    <col min="7" max="7" width="17.28515625" style="1" customWidth="1"/>
    <col min="8" max="8" width="35.85546875" style="2" customWidth="1"/>
    <col min="9" max="9" width="13.7109375" style="3" customWidth="1"/>
    <col min="10" max="10" width="13.42578125" style="1" customWidth="1"/>
    <col min="11" max="11" width="13.85546875" style="1" customWidth="1"/>
    <col min="12" max="12" width="18.5703125" style="1" customWidth="1"/>
    <col min="13" max="13" width="40.85546875" style="1" customWidth="1"/>
    <col min="14" max="14" width="17.85546875" style="1" customWidth="1"/>
    <col min="15" max="16384" width="9.140625" style="1"/>
  </cols>
  <sheetData>
    <row r="1" spans="1:14" ht="13.9" customHeight="1">
      <c r="M1" s="51" t="s">
        <v>0</v>
      </c>
      <c r="N1" s="51"/>
    </row>
    <row r="2" spans="1:14" ht="21.6" customHeight="1">
      <c r="H2" s="55" t="s">
        <v>1</v>
      </c>
      <c r="I2" s="55"/>
      <c r="J2" s="55"/>
      <c r="K2" s="55"/>
      <c r="L2" s="55"/>
      <c r="M2" s="55"/>
      <c r="N2" s="55"/>
    </row>
    <row r="3" spans="1:14" ht="18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</row>
    <row r="4" spans="1:14" ht="24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8.75">
      <c r="A5" s="7"/>
      <c r="B5" s="4"/>
      <c r="C5" s="4"/>
      <c r="D5" s="4"/>
      <c r="E5" s="56" t="s">
        <v>3</v>
      </c>
      <c r="F5" s="56"/>
      <c r="G5" s="56"/>
      <c r="H5" s="56"/>
      <c r="I5" s="6"/>
      <c r="J5" s="4"/>
      <c r="K5" s="4"/>
      <c r="L5" s="4"/>
      <c r="M5" s="4"/>
      <c r="N5" s="4"/>
    </row>
    <row r="6" spans="1:14" ht="18.7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"/>
    </row>
    <row r="7" spans="1:14" s="9" customFormat="1" ht="31.15" customHeight="1">
      <c r="A7" s="44" t="s">
        <v>5</v>
      </c>
      <c r="B7" s="36" t="s">
        <v>6</v>
      </c>
      <c r="C7" s="36" t="s">
        <v>7</v>
      </c>
      <c r="D7" s="36" t="s">
        <v>8</v>
      </c>
      <c r="E7" s="36" t="s">
        <v>9</v>
      </c>
      <c r="F7" s="36"/>
      <c r="G7" s="36"/>
      <c r="H7" s="36" t="s">
        <v>10</v>
      </c>
      <c r="I7" s="36"/>
      <c r="J7" s="36"/>
      <c r="K7" s="36"/>
      <c r="L7" s="44" t="s">
        <v>11</v>
      </c>
      <c r="M7" s="36" t="s">
        <v>12</v>
      </c>
      <c r="N7" s="36" t="s">
        <v>13</v>
      </c>
    </row>
    <row r="8" spans="1:14" s="9" customFormat="1" ht="124.9" customHeight="1">
      <c r="A8" s="54"/>
      <c r="B8" s="36"/>
      <c r="C8" s="36"/>
      <c r="D8" s="36"/>
      <c r="E8" s="36" t="s">
        <v>14</v>
      </c>
      <c r="F8" s="36" t="s">
        <v>15</v>
      </c>
      <c r="G8" s="36" t="s">
        <v>16</v>
      </c>
      <c r="H8" s="44" t="s">
        <v>17</v>
      </c>
      <c r="I8" s="36" t="s">
        <v>18</v>
      </c>
      <c r="J8" s="36"/>
      <c r="K8" s="36"/>
      <c r="L8" s="54"/>
      <c r="M8" s="36"/>
      <c r="N8" s="36"/>
    </row>
    <row r="9" spans="1:14" s="9" customFormat="1" ht="57" customHeight="1">
      <c r="A9" s="35"/>
      <c r="B9" s="36"/>
      <c r="C9" s="36"/>
      <c r="D9" s="36"/>
      <c r="E9" s="36"/>
      <c r="F9" s="36"/>
      <c r="G9" s="36"/>
      <c r="H9" s="35"/>
      <c r="I9" s="10" t="s">
        <v>14</v>
      </c>
      <c r="J9" s="8" t="str">
        <f>F8</f>
        <v>Касові видатки</v>
      </c>
      <c r="K9" s="8" t="str">
        <f>G8</f>
        <v>Фактичні видатки</v>
      </c>
      <c r="L9" s="35"/>
      <c r="M9" s="36"/>
      <c r="N9" s="36"/>
    </row>
    <row r="10" spans="1:14" s="9" customFormat="1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1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</row>
    <row r="11" spans="1:14" s="9" customFormat="1" ht="41.25" customHeight="1">
      <c r="A11" s="40">
        <v>1</v>
      </c>
      <c r="B11" s="41" t="s">
        <v>19</v>
      </c>
      <c r="C11" s="34" t="s">
        <v>20</v>
      </c>
      <c r="D11" s="49">
        <v>43516</v>
      </c>
      <c r="E11" s="16">
        <v>12</v>
      </c>
      <c r="F11" s="17">
        <v>11.94</v>
      </c>
      <c r="G11" s="17">
        <f>F11</f>
        <v>11.94</v>
      </c>
      <c r="H11" s="17" t="s">
        <v>21</v>
      </c>
      <c r="I11" s="17">
        <v>12</v>
      </c>
      <c r="J11" s="17">
        <f>F11</f>
        <v>11.94</v>
      </c>
      <c r="K11" s="17">
        <f>J11</f>
        <v>11.94</v>
      </c>
      <c r="L11" s="18" t="s">
        <v>22</v>
      </c>
      <c r="M11" s="12" t="s">
        <v>23</v>
      </c>
      <c r="N11" s="8" t="s">
        <v>23</v>
      </c>
    </row>
    <row r="12" spans="1:14" s="9" customFormat="1" ht="41.25" customHeight="1">
      <c r="A12" s="40"/>
      <c r="B12" s="41"/>
      <c r="C12" s="34"/>
      <c r="D12" s="49"/>
      <c r="E12" s="16">
        <v>18.5</v>
      </c>
      <c r="F12" s="17">
        <v>18.12</v>
      </c>
      <c r="G12" s="17">
        <v>18.12</v>
      </c>
      <c r="H12" s="17" t="s">
        <v>24</v>
      </c>
      <c r="I12" s="17">
        <v>18.5</v>
      </c>
      <c r="J12" s="17">
        <v>18.12</v>
      </c>
      <c r="K12" s="17">
        <v>18.12</v>
      </c>
      <c r="L12" s="18" t="s">
        <v>25</v>
      </c>
      <c r="M12" s="12" t="s">
        <v>23</v>
      </c>
      <c r="N12" s="8" t="s">
        <v>23</v>
      </c>
    </row>
    <row r="13" spans="1:14" s="9" customFormat="1" ht="251.25" customHeight="1">
      <c r="A13" s="40"/>
      <c r="B13" s="41"/>
      <c r="C13" s="34"/>
      <c r="D13" s="49"/>
      <c r="E13" s="16">
        <v>351.48599999999999</v>
      </c>
      <c r="F13" s="17"/>
      <c r="G13" s="17"/>
      <c r="H13" s="17" t="s">
        <v>92</v>
      </c>
      <c r="I13" s="17">
        <f>E13</f>
        <v>351.48599999999999</v>
      </c>
      <c r="J13" s="17"/>
      <c r="K13" s="17"/>
      <c r="L13" s="18" t="s">
        <v>26</v>
      </c>
      <c r="M13" s="12" t="s">
        <v>27</v>
      </c>
      <c r="N13" s="8" t="s">
        <v>23</v>
      </c>
    </row>
    <row r="14" spans="1:14" s="9" customFormat="1" ht="80.25" customHeight="1">
      <c r="A14" s="40"/>
      <c r="B14" s="41"/>
      <c r="C14" s="34"/>
      <c r="D14" s="49"/>
      <c r="E14" s="16">
        <v>11.85</v>
      </c>
      <c r="F14" s="17">
        <v>6.4420000000000002</v>
      </c>
      <c r="G14" s="17">
        <v>6.4420000000000002</v>
      </c>
      <c r="H14" s="17" t="s">
        <v>28</v>
      </c>
      <c r="I14" s="17">
        <f>E14</f>
        <v>11.85</v>
      </c>
      <c r="J14" s="17">
        <f>G14</f>
        <v>6.4420000000000002</v>
      </c>
      <c r="K14" s="17">
        <f>J14</f>
        <v>6.4420000000000002</v>
      </c>
      <c r="L14" s="18" t="s">
        <v>29</v>
      </c>
      <c r="M14" s="12" t="s">
        <v>23</v>
      </c>
      <c r="N14" s="8" t="s">
        <v>23</v>
      </c>
    </row>
    <row r="15" spans="1:14" s="9" customFormat="1" ht="56.25" customHeight="1">
      <c r="A15" s="40"/>
      <c r="B15" s="41"/>
      <c r="C15" s="34"/>
      <c r="D15" s="49"/>
      <c r="E15" s="16">
        <v>55.5</v>
      </c>
      <c r="F15" s="17"/>
      <c r="G15" s="17"/>
      <c r="H15" s="17" t="s">
        <v>30</v>
      </c>
      <c r="I15" s="17">
        <v>55.5</v>
      </c>
      <c r="J15" s="17"/>
      <c r="K15" s="17"/>
      <c r="L15" s="18" t="s">
        <v>31</v>
      </c>
      <c r="M15" s="12" t="s">
        <v>23</v>
      </c>
      <c r="N15" s="8" t="s">
        <v>23</v>
      </c>
    </row>
    <row r="16" spans="1:14" s="9" customFormat="1" ht="43.5" customHeight="1">
      <c r="A16" s="40"/>
      <c r="B16" s="41"/>
      <c r="C16" s="34"/>
      <c r="D16" s="49"/>
      <c r="E16" s="16">
        <v>45</v>
      </c>
      <c r="F16" s="17">
        <v>33.957000000000001</v>
      </c>
      <c r="G16" s="17">
        <v>33.957000000000001</v>
      </c>
      <c r="H16" s="17" t="s">
        <v>32</v>
      </c>
      <c r="I16" s="17">
        <v>45</v>
      </c>
      <c r="J16" s="17">
        <f>G16</f>
        <v>33.957000000000001</v>
      </c>
      <c r="K16" s="17">
        <f>J16</f>
        <v>33.957000000000001</v>
      </c>
      <c r="L16" s="18" t="s">
        <v>33</v>
      </c>
      <c r="M16" s="12" t="s">
        <v>23</v>
      </c>
      <c r="N16" s="8" t="s">
        <v>23</v>
      </c>
    </row>
    <row r="17" spans="1:14" s="9" customFormat="1" ht="43.5" customHeight="1">
      <c r="A17" s="40"/>
      <c r="B17" s="41"/>
      <c r="C17" s="34"/>
      <c r="D17" s="49"/>
      <c r="E17" s="16">
        <v>22.5</v>
      </c>
      <c r="F17" s="17">
        <v>22.5</v>
      </c>
      <c r="G17" s="17">
        <v>22.5</v>
      </c>
      <c r="H17" s="17" t="s">
        <v>34</v>
      </c>
      <c r="I17" s="17">
        <v>22.5</v>
      </c>
      <c r="J17" s="17">
        <v>22.5</v>
      </c>
      <c r="K17" s="17">
        <v>22.5</v>
      </c>
      <c r="L17" s="18" t="s">
        <v>35</v>
      </c>
      <c r="M17" s="12" t="s">
        <v>23</v>
      </c>
      <c r="N17" s="8" t="s">
        <v>23</v>
      </c>
    </row>
    <row r="18" spans="1:14" s="9" customFormat="1" ht="43.5" customHeight="1">
      <c r="A18" s="40"/>
      <c r="B18" s="41"/>
      <c r="C18" s="34"/>
      <c r="D18" s="49"/>
      <c r="E18" s="16">
        <v>21.186</v>
      </c>
      <c r="F18" s="17">
        <v>21.186</v>
      </c>
      <c r="G18" s="17">
        <v>21.186</v>
      </c>
      <c r="H18" s="17" t="s">
        <v>36</v>
      </c>
      <c r="I18" s="17">
        <v>23.204999999999998</v>
      </c>
      <c r="J18" s="17">
        <v>21.186</v>
      </c>
      <c r="K18" s="17">
        <v>21.186</v>
      </c>
      <c r="L18" s="18" t="s">
        <v>37</v>
      </c>
      <c r="M18" s="12" t="s">
        <v>23</v>
      </c>
      <c r="N18" s="8" t="s">
        <v>23</v>
      </c>
    </row>
    <row r="19" spans="1:14" s="9" customFormat="1" ht="43.5" customHeight="1">
      <c r="A19" s="40"/>
      <c r="B19" s="41"/>
      <c r="C19" s="34"/>
      <c r="D19" s="49"/>
      <c r="E19" s="16">
        <v>2.1139999999999999</v>
      </c>
      <c r="F19" s="17">
        <f t="shared" ref="F19:G25" si="0">E19</f>
        <v>2.1139999999999999</v>
      </c>
      <c r="G19" s="17">
        <f t="shared" si="0"/>
        <v>2.1139999999999999</v>
      </c>
      <c r="H19" s="17" t="s">
        <v>38</v>
      </c>
      <c r="I19" s="17">
        <f t="shared" ref="I19:I25" si="1">G19</f>
        <v>2.1139999999999999</v>
      </c>
      <c r="J19" s="17">
        <f t="shared" ref="J19:K25" si="2">I19</f>
        <v>2.1139999999999999</v>
      </c>
      <c r="K19" s="17">
        <f t="shared" si="2"/>
        <v>2.1139999999999999</v>
      </c>
      <c r="L19" s="18" t="s">
        <v>39</v>
      </c>
      <c r="M19" s="12" t="s">
        <v>23</v>
      </c>
      <c r="N19" s="8" t="s">
        <v>23</v>
      </c>
    </row>
    <row r="20" spans="1:14" s="9" customFormat="1" ht="43.5" customHeight="1">
      <c r="A20" s="40"/>
      <c r="B20" s="41"/>
      <c r="C20" s="34"/>
      <c r="D20" s="49"/>
      <c r="E20" s="16">
        <v>2.68</v>
      </c>
      <c r="F20" s="17">
        <f t="shared" si="0"/>
        <v>2.68</v>
      </c>
      <c r="G20" s="17">
        <f t="shared" si="0"/>
        <v>2.68</v>
      </c>
      <c r="H20" s="17" t="s">
        <v>40</v>
      </c>
      <c r="I20" s="17">
        <f t="shared" si="1"/>
        <v>2.68</v>
      </c>
      <c r="J20" s="17">
        <f t="shared" si="2"/>
        <v>2.68</v>
      </c>
      <c r="K20" s="17">
        <f t="shared" si="2"/>
        <v>2.68</v>
      </c>
      <c r="L20" s="18" t="s">
        <v>41</v>
      </c>
      <c r="M20" s="12" t="s">
        <v>23</v>
      </c>
      <c r="N20" s="8" t="s">
        <v>23</v>
      </c>
    </row>
    <row r="21" spans="1:14" s="9" customFormat="1" ht="43.5" customHeight="1">
      <c r="A21" s="40"/>
      <c r="B21" s="41"/>
      <c r="C21" s="34"/>
      <c r="D21" s="49"/>
      <c r="E21" s="16">
        <v>1.65</v>
      </c>
      <c r="F21" s="17">
        <f t="shared" si="0"/>
        <v>1.65</v>
      </c>
      <c r="G21" s="17">
        <f t="shared" si="0"/>
        <v>1.65</v>
      </c>
      <c r="H21" s="17" t="s">
        <v>42</v>
      </c>
      <c r="I21" s="17">
        <f t="shared" si="1"/>
        <v>1.65</v>
      </c>
      <c r="J21" s="17">
        <f t="shared" si="2"/>
        <v>1.65</v>
      </c>
      <c r="K21" s="17">
        <f t="shared" si="2"/>
        <v>1.65</v>
      </c>
      <c r="L21" s="18" t="str">
        <f>'[2]Лист1 (2)'!$H$19</f>
        <v>UA-2019-05-23-002258-a</v>
      </c>
      <c r="M21" s="12" t="s">
        <v>23</v>
      </c>
      <c r="N21" s="8" t="s">
        <v>23</v>
      </c>
    </row>
    <row r="22" spans="1:14" s="9" customFormat="1" ht="43.5" customHeight="1">
      <c r="A22" s="40"/>
      <c r="B22" s="41"/>
      <c r="C22" s="34"/>
      <c r="D22" s="49"/>
      <c r="E22" s="16">
        <v>0.5</v>
      </c>
      <c r="F22" s="17">
        <f t="shared" si="0"/>
        <v>0.5</v>
      </c>
      <c r="G22" s="17">
        <f t="shared" si="0"/>
        <v>0.5</v>
      </c>
      <c r="H22" s="17" t="s">
        <v>43</v>
      </c>
      <c r="I22" s="17">
        <f t="shared" si="1"/>
        <v>0.5</v>
      </c>
      <c r="J22" s="17">
        <f t="shared" si="2"/>
        <v>0.5</v>
      </c>
      <c r="K22" s="17">
        <f t="shared" si="2"/>
        <v>0.5</v>
      </c>
      <c r="L22" s="18" t="s">
        <v>44</v>
      </c>
      <c r="M22" s="12" t="s">
        <v>23</v>
      </c>
      <c r="N22" s="8" t="s">
        <v>23</v>
      </c>
    </row>
    <row r="23" spans="1:14" s="9" customFormat="1" ht="43.5" customHeight="1">
      <c r="A23" s="40"/>
      <c r="B23" s="41"/>
      <c r="C23" s="34"/>
      <c r="D23" s="49"/>
      <c r="E23" s="16">
        <v>0.52900000000000003</v>
      </c>
      <c r="F23" s="17">
        <f t="shared" si="0"/>
        <v>0.52900000000000003</v>
      </c>
      <c r="G23" s="17">
        <f t="shared" si="0"/>
        <v>0.52900000000000003</v>
      </c>
      <c r="H23" s="17" t="s">
        <v>45</v>
      </c>
      <c r="I23" s="17">
        <f t="shared" si="1"/>
        <v>0.52900000000000003</v>
      </c>
      <c r="J23" s="17">
        <f t="shared" si="2"/>
        <v>0.52900000000000003</v>
      </c>
      <c r="K23" s="17">
        <f t="shared" si="2"/>
        <v>0.52900000000000003</v>
      </c>
      <c r="L23" s="18" t="s">
        <v>46</v>
      </c>
      <c r="M23" s="12" t="s">
        <v>23</v>
      </c>
      <c r="N23" s="8" t="s">
        <v>23</v>
      </c>
    </row>
    <row r="24" spans="1:14" s="9" customFormat="1" ht="43.5" customHeight="1">
      <c r="A24" s="40"/>
      <c r="B24" s="41"/>
      <c r="C24" s="34"/>
      <c r="D24" s="49"/>
      <c r="E24" s="16">
        <v>2.899</v>
      </c>
      <c r="F24" s="17">
        <f t="shared" si="0"/>
        <v>2.899</v>
      </c>
      <c r="G24" s="17">
        <f t="shared" si="0"/>
        <v>2.899</v>
      </c>
      <c r="H24" s="17" t="s">
        <v>47</v>
      </c>
      <c r="I24" s="17">
        <f t="shared" si="1"/>
        <v>2.899</v>
      </c>
      <c r="J24" s="17">
        <f t="shared" si="2"/>
        <v>2.899</v>
      </c>
      <c r="K24" s="17">
        <f t="shared" si="2"/>
        <v>2.899</v>
      </c>
      <c r="L24" s="18" t="s">
        <v>48</v>
      </c>
      <c r="M24" s="12" t="s">
        <v>23</v>
      </c>
      <c r="N24" s="8" t="s">
        <v>23</v>
      </c>
    </row>
    <row r="25" spans="1:14" s="9" customFormat="1" ht="43.5" customHeight="1">
      <c r="A25" s="40"/>
      <c r="B25" s="41"/>
      <c r="C25" s="34"/>
      <c r="D25" s="49"/>
      <c r="E25" s="16">
        <v>0.59399999999999997</v>
      </c>
      <c r="F25" s="17">
        <f t="shared" si="0"/>
        <v>0.59399999999999997</v>
      </c>
      <c r="G25" s="17">
        <f t="shared" si="0"/>
        <v>0.59399999999999997</v>
      </c>
      <c r="H25" s="17" t="s">
        <v>49</v>
      </c>
      <c r="I25" s="17">
        <f t="shared" si="1"/>
        <v>0.59399999999999997</v>
      </c>
      <c r="J25" s="17">
        <f t="shared" si="2"/>
        <v>0.59399999999999997</v>
      </c>
      <c r="K25" s="17">
        <f t="shared" si="2"/>
        <v>0.59399999999999997</v>
      </c>
      <c r="L25" s="18" t="s">
        <v>50</v>
      </c>
      <c r="M25" s="12" t="s">
        <v>23</v>
      </c>
      <c r="N25" s="8" t="s">
        <v>23</v>
      </c>
    </row>
    <row r="26" spans="1:14" s="9" customFormat="1" ht="43.5" customHeight="1">
      <c r="A26" s="40"/>
      <c r="B26" s="41"/>
      <c r="C26" s="34"/>
      <c r="D26" s="49"/>
      <c r="E26" s="16">
        <v>55.6</v>
      </c>
      <c r="F26" s="17"/>
      <c r="G26" s="17"/>
      <c r="H26" s="16" t="str">
        <f>'[2]Лист1 (2)'!$K$25</f>
        <v>планується закупівля ролетів, дошки, килимів, мішків-груш</v>
      </c>
      <c r="I26" s="17"/>
      <c r="J26" s="17"/>
      <c r="K26" s="17"/>
      <c r="L26" s="18"/>
      <c r="M26" s="12"/>
      <c r="N26" s="8"/>
    </row>
    <row r="27" spans="1:14" s="9" customFormat="1" ht="84" customHeight="1">
      <c r="A27" s="40"/>
      <c r="B27" s="41"/>
      <c r="C27" s="34"/>
      <c r="D27" s="40"/>
      <c r="E27" s="16">
        <v>539.95399999999995</v>
      </c>
      <c r="F27" s="17"/>
      <c r="G27" s="17"/>
      <c r="H27" s="16" t="str">
        <f>'[2]Лист1 (2)'!$K$26</f>
        <v>розглядається можливість перерозподілу коштів, які передбачені на з/п вчителям</v>
      </c>
      <c r="I27" s="17"/>
      <c r="J27" s="17"/>
      <c r="K27" s="17"/>
      <c r="L27" s="18"/>
      <c r="M27" s="12" t="s">
        <v>23</v>
      </c>
      <c r="N27" s="8" t="s">
        <v>23</v>
      </c>
    </row>
    <row r="28" spans="1:14" s="9" customFormat="1" ht="40.5" customHeight="1">
      <c r="A28" s="12"/>
      <c r="B28" s="34" t="s">
        <v>51</v>
      </c>
      <c r="C28" s="36"/>
      <c r="D28" s="36"/>
      <c r="E28" s="19">
        <f>SUM(E11:E27)</f>
        <v>1144.5419999999999</v>
      </c>
      <c r="F28" s="19">
        <f>SUM(F11:F27)</f>
        <v>125.11100000000002</v>
      </c>
      <c r="G28" s="19">
        <f>SUM(G11:G27)</f>
        <v>125.11100000000002</v>
      </c>
      <c r="H28" s="19"/>
      <c r="I28" s="19">
        <f>SUM(I11:I27)</f>
        <v>551.00700000000006</v>
      </c>
      <c r="J28" s="19">
        <f>SUM(J11:J27)</f>
        <v>125.11100000000002</v>
      </c>
      <c r="K28" s="19">
        <f>SUM(K11:K27)</f>
        <v>125.11100000000002</v>
      </c>
      <c r="L28" s="12"/>
      <c r="M28" s="13"/>
      <c r="N28" s="12" t="s">
        <v>23</v>
      </c>
    </row>
    <row r="29" spans="1:14" s="21" customFormat="1" ht="148.5" customHeight="1">
      <c r="A29" s="41">
        <v>2</v>
      </c>
      <c r="B29" s="41" t="s">
        <v>52</v>
      </c>
      <c r="C29" s="34" t="s">
        <v>53</v>
      </c>
      <c r="D29" s="50">
        <v>43516</v>
      </c>
      <c r="E29" s="16">
        <v>254.88</v>
      </c>
      <c r="F29" s="16">
        <v>76.968999999999994</v>
      </c>
      <c r="G29" s="16">
        <v>76.968999999999994</v>
      </c>
      <c r="H29" s="47" t="s">
        <v>93</v>
      </c>
      <c r="I29" s="16">
        <v>254.88</v>
      </c>
      <c r="J29" s="16">
        <f>F29</f>
        <v>76.968999999999994</v>
      </c>
      <c r="K29" s="16">
        <f>J29</f>
        <v>76.968999999999994</v>
      </c>
      <c r="L29" s="45" t="s">
        <v>54</v>
      </c>
      <c r="M29" s="42" t="s">
        <v>23</v>
      </c>
      <c r="N29" s="41" t="s">
        <v>23</v>
      </c>
    </row>
    <row r="30" spans="1:14" s="21" customFormat="1" ht="123" customHeight="1">
      <c r="A30" s="41"/>
      <c r="B30" s="40"/>
      <c r="C30" s="36"/>
      <c r="D30" s="50"/>
      <c r="E30" s="16">
        <v>955.44</v>
      </c>
      <c r="F30" s="16"/>
      <c r="G30" s="16"/>
      <c r="H30" s="48"/>
      <c r="I30" s="16">
        <v>955.44</v>
      </c>
      <c r="J30" s="16"/>
      <c r="K30" s="16"/>
      <c r="L30" s="46"/>
      <c r="M30" s="43"/>
      <c r="N30" s="41"/>
    </row>
    <row r="31" spans="1:14" s="9" customFormat="1" ht="40.5" customHeight="1">
      <c r="A31" s="12"/>
      <c r="B31" s="34" t="s">
        <v>51</v>
      </c>
      <c r="C31" s="36"/>
      <c r="D31" s="36"/>
      <c r="E31" s="19">
        <f>SUM(E29:E30)</f>
        <v>1210.3200000000002</v>
      </c>
      <c r="F31" s="19">
        <f>SUM(F29:F30)</f>
        <v>76.968999999999994</v>
      </c>
      <c r="G31" s="19">
        <f>SUM(G29:G30)</f>
        <v>76.968999999999994</v>
      </c>
      <c r="H31" s="16"/>
      <c r="I31" s="19">
        <f>SUM(I29:I30)</f>
        <v>1210.3200000000002</v>
      </c>
      <c r="J31" s="19">
        <f>SUM(J29:J30)</f>
        <v>76.968999999999994</v>
      </c>
      <c r="K31" s="19">
        <f>SUM(K29:K30)</f>
        <v>76.968999999999994</v>
      </c>
      <c r="L31" s="12"/>
      <c r="M31" s="13"/>
      <c r="N31" s="12" t="s">
        <v>23</v>
      </c>
    </row>
    <row r="32" spans="1:14" s="9" customFormat="1" ht="165" hidden="1" customHeight="1">
      <c r="A32" s="12">
        <v>3</v>
      </c>
      <c r="B32" s="12" t="s">
        <v>55</v>
      </c>
      <c r="C32" s="14" t="s">
        <v>56</v>
      </c>
      <c r="D32" s="12"/>
      <c r="E32" s="16"/>
      <c r="F32" s="17"/>
      <c r="G32" s="17"/>
      <c r="H32" s="16"/>
      <c r="I32" s="17"/>
      <c r="J32" s="17"/>
      <c r="K32" s="17"/>
      <c r="L32" s="12"/>
      <c r="M32" s="20" t="s">
        <v>57</v>
      </c>
      <c r="N32" s="12" t="s">
        <v>23</v>
      </c>
    </row>
    <row r="33" spans="1:14" s="9" customFormat="1" ht="28.5" hidden="1" customHeight="1">
      <c r="A33" s="12"/>
      <c r="B33" s="34" t="s">
        <v>51</v>
      </c>
      <c r="C33" s="36"/>
      <c r="D33" s="36"/>
      <c r="E33" s="19"/>
      <c r="F33" s="17"/>
      <c r="G33" s="17"/>
      <c r="H33" s="16"/>
      <c r="I33" s="17"/>
      <c r="J33" s="17"/>
      <c r="K33" s="17"/>
      <c r="L33" s="12"/>
      <c r="M33" s="13"/>
      <c r="N33" s="12" t="s">
        <v>23</v>
      </c>
    </row>
    <row r="34" spans="1:14" s="9" customFormat="1" ht="178.5" customHeight="1">
      <c r="A34" s="12">
        <v>4</v>
      </c>
      <c r="B34" s="13" t="s">
        <v>58</v>
      </c>
      <c r="C34" s="14" t="s">
        <v>59</v>
      </c>
      <c r="D34" s="15">
        <v>43511</v>
      </c>
      <c r="E34" s="16">
        <v>303.76</v>
      </c>
      <c r="F34" s="17">
        <v>303.76</v>
      </c>
      <c r="G34" s="17">
        <v>303.76</v>
      </c>
      <c r="H34" s="17" t="s">
        <v>60</v>
      </c>
      <c r="I34" s="16">
        <v>303.76</v>
      </c>
      <c r="J34" s="17">
        <v>303.76</v>
      </c>
      <c r="K34" s="17">
        <v>303.76</v>
      </c>
      <c r="L34" s="18" t="s">
        <v>61</v>
      </c>
      <c r="M34" s="12" t="s">
        <v>23</v>
      </c>
      <c r="N34" s="12" t="s">
        <v>23</v>
      </c>
    </row>
    <row r="35" spans="1:14" s="23" customFormat="1" ht="38.25" customHeight="1">
      <c r="A35" s="8"/>
      <c r="B35" s="34" t="s">
        <v>51</v>
      </c>
      <c r="C35" s="36"/>
      <c r="D35" s="36"/>
      <c r="E35" s="19">
        <f>SUM(E34)</f>
        <v>303.76</v>
      </c>
      <c r="F35" s="10">
        <f>F34</f>
        <v>303.76</v>
      </c>
      <c r="G35" s="10">
        <f>G34</f>
        <v>303.76</v>
      </c>
      <c r="H35" s="19"/>
      <c r="I35" s="10">
        <f>I34</f>
        <v>303.76</v>
      </c>
      <c r="J35" s="10">
        <f>J34</f>
        <v>303.76</v>
      </c>
      <c r="K35" s="10">
        <f>K34</f>
        <v>303.76</v>
      </c>
      <c r="L35" s="8"/>
      <c r="M35" s="14"/>
      <c r="N35" s="8" t="s">
        <v>23</v>
      </c>
    </row>
    <row r="36" spans="1:14" s="9" customFormat="1" ht="149.25" customHeight="1">
      <c r="A36" s="12">
        <v>5</v>
      </c>
      <c r="B36" s="13" t="s">
        <v>62</v>
      </c>
      <c r="C36" s="8" t="s">
        <v>63</v>
      </c>
      <c r="D36" s="15">
        <v>43497</v>
      </c>
      <c r="E36" s="16">
        <v>708</v>
      </c>
      <c r="F36" s="17"/>
      <c r="G36" s="17"/>
      <c r="H36" s="17" t="str">
        <f>'[1]1'!L16</f>
        <v>відбувся аукціон по відкритим торгам по закупівлі медичного обладнання, визначено переможця ТОВ «Сінекс», договір 03.05.2019 №3110/2 укладено, товар поставлено, очікується фінансування</v>
      </c>
      <c r="I36" s="17">
        <f>E36</f>
        <v>708</v>
      </c>
      <c r="J36" s="17"/>
      <c r="K36" s="17"/>
      <c r="L36" s="18" t="s">
        <v>64</v>
      </c>
      <c r="M36" s="17" t="s">
        <v>23</v>
      </c>
      <c r="N36" s="12"/>
    </row>
    <row r="37" spans="1:14" s="23" customFormat="1" ht="48" customHeight="1">
      <c r="A37" s="8"/>
      <c r="B37" s="34" t="s">
        <v>51</v>
      </c>
      <c r="C37" s="36"/>
      <c r="D37" s="36"/>
      <c r="E37" s="19">
        <f>SUM(E36)</f>
        <v>708</v>
      </c>
      <c r="F37" s="19">
        <f>SUM(F36)</f>
        <v>0</v>
      </c>
      <c r="G37" s="19">
        <f>SUM(G36)</f>
        <v>0</v>
      </c>
      <c r="H37" s="19"/>
      <c r="I37" s="10">
        <f>E37</f>
        <v>708</v>
      </c>
      <c r="J37" s="10">
        <f>F37</f>
        <v>0</v>
      </c>
      <c r="K37" s="10">
        <f>G37</f>
        <v>0</v>
      </c>
      <c r="L37" s="8"/>
      <c r="M37" s="14"/>
      <c r="N37" s="8" t="s">
        <v>23</v>
      </c>
    </row>
    <row r="38" spans="1:14" s="9" customFormat="1" ht="147.75" customHeight="1">
      <c r="A38" s="12">
        <v>6</v>
      </c>
      <c r="B38" s="13" t="s">
        <v>65</v>
      </c>
      <c r="C38" s="8" t="s">
        <v>66</v>
      </c>
      <c r="D38" s="15">
        <v>43497</v>
      </c>
      <c r="E38" s="16">
        <v>244.84200000000001</v>
      </c>
      <c r="F38" s="17"/>
      <c r="G38" s="17"/>
      <c r="H38" s="17" t="str">
        <f>H36</f>
        <v>відбувся аукціон по відкритим торгам по закупівлі медичного обладнання, визначено переможця ТОВ «Сінекс», договір 03.05.2019 №3110/2 укладено, товар поставлено, очікується фінансування</v>
      </c>
      <c r="I38" s="17">
        <f>E38</f>
        <v>244.84200000000001</v>
      </c>
      <c r="J38" s="17"/>
      <c r="K38" s="17"/>
      <c r="L38" s="18" t="s">
        <v>67</v>
      </c>
      <c r="M38" s="17" t="s">
        <v>23</v>
      </c>
      <c r="N38" s="12" t="s">
        <v>23</v>
      </c>
    </row>
    <row r="39" spans="1:14" s="23" customFormat="1" ht="48" customHeight="1">
      <c r="A39" s="8"/>
      <c r="B39" s="34" t="s">
        <v>51</v>
      </c>
      <c r="C39" s="36"/>
      <c r="D39" s="36"/>
      <c r="E39" s="19">
        <f>SUM(E38)</f>
        <v>244.84200000000001</v>
      </c>
      <c r="F39" s="19">
        <f>SUM(F38)</f>
        <v>0</v>
      </c>
      <c r="G39" s="19">
        <f>SUM(G38)</f>
        <v>0</v>
      </c>
      <c r="H39" s="19"/>
      <c r="I39" s="10">
        <f>E39</f>
        <v>244.84200000000001</v>
      </c>
      <c r="J39" s="10">
        <f>F39</f>
        <v>0</v>
      </c>
      <c r="K39" s="10">
        <f>G39</f>
        <v>0</v>
      </c>
      <c r="L39" s="8"/>
      <c r="M39" s="14"/>
      <c r="N39" s="8" t="s">
        <v>23</v>
      </c>
    </row>
    <row r="40" spans="1:14" s="9" customFormat="1" ht="84.75" customHeight="1">
      <c r="A40" s="12">
        <v>7</v>
      </c>
      <c r="B40" s="13" t="s">
        <v>68</v>
      </c>
      <c r="C40" s="14" t="s">
        <v>69</v>
      </c>
      <c r="D40" s="15">
        <v>43489</v>
      </c>
      <c r="E40" s="16">
        <v>59.28</v>
      </c>
      <c r="F40" s="17">
        <v>59.26</v>
      </c>
      <c r="G40" s="17">
        <v>59.26</v>
      </c>
      <c r="H40" s="16" t="s">
        <v>70</v>
      </c>
      <c r="I40" s="17">
        <v>59.26</v>
      </c>
      <c r="J40" s="17">
        <v>59.26</v>
      </c>
      <c r="K40" s="17">
        <v>59.26</v>
      </c>
      <c r="L40" s="18" t="s">
        <v>71</v>
      </c>
      <c r="M40" s="12" t="s">
        <v>23</v>
      </c>
      <c r="N40" s="12" t="s">
        <v>23</v>
      </c>
    </row>
    <row r="41" spans="1:14" s="9" customFormat="1" ht="48" customHeight="1">
      <c r="A41" s="12"/>
      <c r="B41" s="34" t="s">
        <v>51</v>
      </c>
      <c r="C41" s="36"/>
      <c r="D41" s="36"/>
      <c r="E41" s="19">
        <f>SUM(E40)</f>
        <v>59.28</v>
      </c>
      <c r="F41" s="19">
        <f>SUM(F40)</f>
        <v>59.26</v>
      </c>
      <c r="G41" s="19">
        <f>SUM(G40)</f>
        <v>59.26</v>
      </c>
      <c r="H41" s="16"/>
      <c r="I41" s="10">
        <f>I40</f>
        <v>59.26</v>
      </c>
      <c r="J41" s="10">
        <f>J40</f>
        <v>59.26</v>
      </c>
      <c r="K41" s="10">
        <f>K40</f>
        <v>59.26</v>
      </c>
      <c r="L41" s="12"/>
      <c r="M41" s="13"/>
      <c r="N41" s="12" t="s">
        <v>23</v>
      </c>
    </row>
    <row r="42" spans="1:14" s="9" customFormat="1" ht="225.75" customHeight="1">
      <c r="A42" s="40">
        <v>8</v>
      </c>
      <c r="B42" s="41" t="s">
        <v>72</v>
      </c>
      <c r="C42" s="34" t="s">
        <v>73</v>
      </c>
      <c r="D42" s="49">
        <v>43501</v>
      </c>
      <c r="E42" s="16">
        <v>93.6</v>
      </c>
      <c r="F42" s="17"/>
      <c r="G42" s="17"/>
      <c r="H42" s="17" t="s">
        <v>94</v>
      </c>
      <c r="I42" s="17">
        <v>1080</v>
      </c>
      <c r="J42" s="17"/>
      <c r="K42" s="17"/>
      <c r="L42" s="18" t="s">
        <v>74</v>
      </c>
      <c r="M42" s="12" t="s">
        <v>23</v>
      </c>
      <c r="N42" s="8" t="s">
        <v>23</v>
      </c>
    </row>
    <row r="43" spans="1:14" s="9" customFormat="1" ht="239.25" customHeight="1">
      <c r="A43" s="40"/>
      <c r="B43" s="41"/>
      <c r="C43" s="34"/>
      <c r="D43" s="49"/>
      <c r="E43" s="16">
        <v>840</v>
      </c>
      <c r="F43" s="17"/>
      <c r="G43" s="17"/>
      <c r="H43" s="17" t="s">
        <v>95</v>
      </c>
      <c r="I43" s="17">
        <v>840</v>
      </c>
      <c r="J43" s="17"/>
      <c r="K43" s="17"/>
      <c r="L43" s="18" t="s">
        <v>75</v>
      </c>
      <c r="M43" s="12" t="s">
        <v>23</v>
      </c>
      <c r="N43" s="8" t="s">
        <v>23</v>
      </c>
    </row>
    <row r="44" spans="1:14" s="9" customFormat="1" ht="175.5" customHeight="1">
      <c r="A44" s="40"/>
      <c r="B44" s="41"/>
      <c r="C44" s="34"/>
      <c r="D44" s="49"/>
      <c r="E44" s="16">
        <v>1080</v>
      </c>
      <c r="F44" s="17"/>
      <c r="G44" s="17"/>
      <c r="H44" s="17" t="s">
        <v>76</v>
      </c>
      <c r="I44" s="17">
        <v>93.6</v>
      </c>
      <c r="J44" s="17"/>
      <c r="K44" s="17"/>
      <c r="L44" s="18" t="s">
        <v>77</v>
      </c>
      <c r="M44" s="24" t="s">
        <v>23</v>
      </c>
      <c r="N44" s="8" t="s">
        <v>23</v>
      </c>
    </row>
    <row r="45" spans="1:14" s="9" customFormat="1" ht="35.25" customHeight="1">
      <c r="A45" s="12"/>
      <c r="B45" s="34" t="s">
        <v>51</v>
      </c>
      <c r="C45" s="36"/>
      <c r="D45" s="36"/>
      <c r="E45" s="19">
        <f>SUM(E42:E44)</f>
        <v>2013.6</v>
      </c>
      <c r="F45" s="19">
        <f>SUM(F42:F44)</f>
        <v>0</v>
      </c>
      <c r="G45" s="19">
        <f>SUM(G42:G44)</f>
        <v>0</v>
      </c>
      <c r="H45" s="16"/>
      <c r="I45" s="19">
        <f>SUM(I42:I44)</f>
        <v>2013.6</v>
      </c>
      <c r="J45" s="19">
        <f>SUM(J42:J44)</f>
        <v>0</v>
      </c>
      <c r="K45" s="19">
        <f>SUM(K42:K44)</f>
        <v>0</v>
      </c>
      <c r="L45" s="12"/>
      <c r="M45" s="13"/>
      <c r="N45" s="12" t="s">
        <v>23</v>
      </c>
    </row>
    <row r="46" spans="1:14" s="9" customFormat="1" ht="348.75" customHeight="1">
      <c r="A46" s="12">
        <v>9</v>
      </c>
      <c r="B46" s="13" t="s">
        <v>78</v>
      </c>
      <c r="C46" s="8" t="s">
        <v>79</v>
      </c>
      <c r="D46" s="15">
        <v>43500</v>
      </c>
      <c r="E46" s="16">
        <v>1020</v>
      </c>
      <c r="F46" s="17"/>
      <c r="G46" s="17"/>
      <c r="H46" s="17" t="s">
        <v>96</v>
      </c>
      <c r="I46" s="16">
        <v>1020</v>
      </c>
      <c r="J46" s="17"/>
      <c r="K46" s="17"/>
      <c r="L46" s="18" t="s">
        <v>80</v>
      </c>
      <c r="M46" s="12" t="s">
        <v>23</v>
      </c>
      <c r="N46" s="12" t="s">
        <v>23</v>
      </c>
    </row>
    <row r="47" spans="1:14" s="9" customFormat="1" ht="35.25" customHeight="1">
      <c r="A47" s="12"/>
      <c r="B47" s="34" t="s">
        <v>51</v>
      </c>
      <c r="C47" s="36"/>
      <c r="D47" s="36"/>
      <c r="E47" s="19">
        <f>SUM(E46)</f>
        <v>1020</v>
      </c>
      <c r="F47" s="19">
        <f>SUM(F46)</f>
        <v>0</v>
      </c>
      <c r="G47" s="19">
        <f>SUM(G46)</f>
        <v>0</v>
      </c>
      <c r="H47" s="16"/>
      <c r="I47" s="19">
        <f>SUM(I46)</f>
        <v>1020</v>
      </c>
      <c r="J47" s="19">
        <f>SUM(J46)</f>
        <v>0</v>
      </c>
      <c r="K47" s="19">
        <f>SUM(K46)</f>
        <v>0</v>
      </c>
      <c r="L47" s="12"/>
      <c r="M47" s="13"/>
      <c r="N47" s="12" t="s">
        <v>23</v>
      </c>
    </row>
    <row r="48" spans="1:14" s="9" customFormat="1" ht="192" customHeight="1">
      <c r="A48" s="12">
        <v>10</v>
      </c>
      <c r="B48" s="13" t="s">
        <v>81</v>
      </c>
      <c r="C48" s="8" t="s">
        <v>82</v>
      </c>
      <c r="D48" s="15">
        <v>43524</v>
      </c>
      <c r="E48" s="16">
        <v>373.59</v>
      </c>
      <c r="F48" s="17"/>
      <c r="G48" s="17"/>
      <c r="H48" s="17" t="s">
        <v>83</v>
      </c>
      <c r="I48" s="16">
        <v>373.59</v>
      </c>
      <c r="J48" s="17"/>
      <c r="K48" s="17"/>
      <c r="L48" s="18" t="s">
        <v>84</v>
      </c>
      <c r="M48" s="25" t="s">
        <v>23</v>
      </c>
      <c r="N48" s="12" t="s">
        <v>23</v>
      </c>
    </row>
    <row r="49" spans="1:14" s="9" customFormat="1" ht="31.5" customHeight="1">
      <c r="A49" s="12"/>
      <c r="B49" s="34" t="s">
        <v>51</v>
      </c>
      <c r="C49" s="36"/>
      <c r="D49" s="36"/>
      <c r="E49" s="19">
        <f>SUM(E48)</f>
        <v>373.59</v>
      </c>
      <c r="F49" s="19">
        <f>SUM(F48)</f>
        <v>0</v>
      </c>
      <c r="G49" s="19">
        <f>SUM(G48)</f>
        <v>0</v>
      </c>
      <c r="H49" s="16"/>
      <c r="I49" s="19">
        <f>SUM(I48)</f>
        <v>373.59</v>
      </c>
      <c r="J49" s="19">
        <f>SUM(J48)</f>
        <v>0</v>
      </c>
      <c r="K49" s="19">
        <f>SUM(K48)</f>
        <v>0</v>
      </c>
      <c r="L49" s="12"/>
      <c r="M49" s="13"/>
      <c r="N49" s="12" t="s">
        <v>23</v>
      </c>
    </row>
    <row r="50" spans="1:14" s="9" customFormat="1" ht="272.25" customHeight="1">
      <c r="A50" s="12">
        <v>11</v>
      </c>
      <c r="B50" s="13" t="s">
        <v>85</v>
      </c>
      <c r="C50" s="8" t="s">
        <v>86</v>
      </c>
      <c r="D50" s="15">
        <v>43521</v>
      </c>
      <c r="E50" s="16">
        <v>750</v>
      </c>
      <c r="F50" s="17"/>
      <c r="G50" s="17"/>
      <c r="H50" s="12" t="s">
        <v>97</v>
      </c>
      <c r="I50" s="16">
        <v>750</v>
      </c>
      <c r="J50" s="17"/>
      <c r="K50" s="17"/>
      <c r="L50" s="18" t="str">
        <f>'[2]Лист1 (2)'!$H$49</f>
        <v>UA-2019-04-04-000890-а</v>
      </c>
      <c r="M50" s="25" t="s">
        <v>23</v>
      </c>
      <c r="N50" s="12" t="s">
        <v>23</v>
      </c>
    </row>
    <row r="51" spans="1:14" s="23" customFormat="1" ht="21.75" customHeight="1">
      <c r="A51" s="8"/>
      <c r="B51" s="34" t="s">
        <v>51</v>
      </c>
      <c r="C51" s="35"/>
      <c r="D51" s="36"/>
      <c r="E51" s="19">
        <f>SUM(E50)</f>
        <v>750</v>
      </c>
      <c r="F51" s="19">
        <f>SUM(F50)</f>
        <v>0</v>
      </c>
      <c r="G51" s="19">
        <f>SUM(G50)</f>
        <v>0</v>
      </c>
      <c r="H51" s="26"/>
      <c r="I51" s="19">
        <f>SUM(I50)</f>
        <v>750</v>
      </c>
      <c r="J51" s="19">
        <f>SUM(J50)</f>
        <v>0</v>
      </c>
      <c r="K51" s="19">
        <f>SUM(K50)</f>
        <v>0</v>
      </c>
      <c r="L51" s="8"/>
      <c r="M51" s="14"/>
      <c r="N51" s="8" t="s">
        <v>23</v>
      </c>
    </row>
    <row r="52" spans="1:14" s="23" customFormat="1" ht="21.75" customHeight="1">
      <c r="A52" s="8"/>
      <c r="B52" s="34" t="s">
        <v>51</v>
      </c>
      <c r="C52" s="36"/>
      <c r="D52" s="36"/>
      <c r="E52" s="19">
        <f>E28+E31+E33+E35+E37+E39+E41+E45+E47+E49+E51</f>
        <v>7827.9340000000011</v>
      </c>
      <c r="F52" s="19">
        <f>F28+F31+F33+F35+F37+F39+F41+F45+F47+F49+F51</f>
        <v>565.1</v>
      </c>
      <c r="G52" s="19">
        <f>G28+G31+G33+G35+G37+G39+G41+G45+G47+G49+G51</f>
        <v>565.1</v>
      </c>
      <c r="H52" s="19"/>
      <c r="I52" s="10">
        <f>I51+I49+I47+I45+I41+I39+I37+I35+I31+I28</f>
        <v>7234.3790000000008</v>
      </c>
      <c r="J52" s="10">
        <f>J51+J49+J47+J45+J41+J39+J37+J35+J31+J28</f>
        <v>565.1</v>
      </c>
      <c r="K52" s="10">
        <f>K51+K49+K47+K45+K41+K39+K37+K35+K31+K28</f>
        <v>565.1</v>
      </c>
      <c r="L52" s="10"/>
      <c r="M52" s="14"/>
      <c r="N52" s="8" t="s">
        <v>23</v>
      </c>
    </row>
    <row r="53" spans="1:14" s="9" customFormat="1" ht="21.75" customHeight="1">
      <c r="A53" s="37" t="s">
        <v>87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s="9" customFormat="1" ht="129.75" customHeight="1">
      <c r="A54" s="12">
        <v>12</v>
      </c>
      <c r="B54" s="13" t="s">
        <v>88</v>
      </c>
      <c r="C54" s="8" t="s">
        <v>89</v>
      </c>
      <c r="D54" s="15">
        <v>43560</v>
      </c>
      <c r="E54" s="16">
        <v>920</v>
      </c>
      <c r="F54" s="27">
        <v>912.28200000000004</v>
      </c>
      <c r="G54" s="18">
        <f>F54</f>
        <v>912.28200000000004</v>
      </c>
      <c r="H54" s="12" t="s">
        <v>98</v>
      </c>
      <c r="I54" s="17">
        <v>920</v>
      </c>
      <c r="J54" s="18">
        <f>G54</f>
        <v>912.28200000000004</v>
      </c>
      <c r="K54" s="28">
        <f>J54</f>
        <v>912.28200000000004</v>
      </c>
      <c r="L54" s="29" t="s">
        <v>90</v>
      </c>
      <c r="M54" s="30" t="s">
        <v>27</v>
      </c>
      <c r="N54" s="12" t="s">
        <v>23</v>
      </c>
    </row>
    <row r="55" spans="1:14" s="9" customFormat="1" ht="33" customHeight="1">
      <c r="A55" s="12"/>
      <c r="B55" s="34" t="s">
        <v>51</v>
      </c>
      <c r="C55" s="35"/>
      <c r="D55" s="36"/>
      <c r="E55" s="19">
        <f>SUM(E54)</f>
        <v>920</v>
      </c>
      <c r="F55" s="19">
        <f>SUM(F54)</f>
        <v>912.28200000000004</v>
      </c>
      <c r="G55" s="19">
        <f>SUM(G54)</f>
        <v>912.28200000000004</v>
      </c>
      <c r="H55" s="22"/>
      <c r="I55" s="10">
        <v>920</v>
      </c>
      <c r="J55" s="10">
        <f>J54</f>
        <v>912.28200000000004</v>
      </c>
      <c r="K55" s="10">
        <f>K54</f>
        <v>912.28200000000004</v>
      </c>
      <c r="L55" s="12"/>
      <c r="M55" s="13"/>
      <c r="N55" s="12" t="s">
        <v>23</v>
      </c>
    </row>
    <row r="58" spans="1:14" s="31" customFormat="1" ht="36.75" customHeight="1">
      <c r="A58" s="31" t="str">
        <f>'[1]1'!A36</f>
        <v>Начальник відділу планово-економічної роботи та аналізу</v>
      </c>
      <c r="H58" s="32" t="str">
        <f>'[1]1'!H36</f>
        <v>Галина САМЕЛЮК</v>
      </c>
      <c r="I58" s="33"/>
    </row>
    <row r="60" spans="1:14">
      <c r="A60" s="1" t="s">
        <v>91</v>
      </c>
    </row>
  </sheetData>
  <mergeCells count="49">
    <mergeCell ref="F8:F9"/>
    <mergeCell ref="H2:N2"/>
    <mergeCell ref="I8:K8"/>
    <mergeCell ref="L7:L9"/>
    <mergeCell ref="E5:H5"/>
    <mergeCell ref="E8:E9"/>
    <mergeCell ref="G8:G9"/>
    <mergeCell ref="M1:N1"/>
    <mergeCell ref="A4:N4"/>
    <mergeCell ref="A6:M6"/>
    <mergeCell ref="N7:N9"/>
    <mergeCell ref="H7:K7"/>
    <mergeCell ref="D7:D9"/>
    <mergeCell ref="C7:C9"/>
    <mergeCell ref="A7:A9"/>
    <mergeCell ref="E7:G7"/>
    <mergeCell ref="B7:B9"/>
    <mergeCell ref="A11:A27"/>
    <mergeCell ref="B33:D33"/>
    <mergeCell ref="C29:C30"/>
    <mergeCell ref="D29:D30"/>
    <mergeCell ref="B28:D28"/>
    <mergeCell ref="B11:B27"/>
    <mergeCell ref="C11:C27"/>
    <mergeCell ref="D11:D27"/>
    <mergeCell ref="B29:B30"/>
    <mergeCell ref="B39:D39"/>
    <mergeCell ref="A29:A30"/>
    <mergeCell ref="B37:D37"/>
    <mergeCell ref="B47:D47"/>
    <mergeCell ref="B41:D41"/>
    <mergeCell ref="B35:D35"/>
    <mergeCell ref="D42:D44"/>
    <mergeCell ref="B31:D31"/>
    <mergeCell ref="M29:M30"/>
    <mergeCell ref="H8:H9"/>
    <mergeCell ref="N29:N30"/>
    <mergeCell ref="L29:L30"/>
    <mergeCell ref="H29:H30"/>
    <mergeCell ref="M7:M9"/>
    <mergeCell ref="B55:D55"/>
    <mergeCell ref="A53:N53"/>
    <mergeCell ref="A42:A44"/>
    <mergeCell ref="B42:B44"/>
    <mergeCell ref="C42:C44"/>
    <mergeCell ref="B52:D52"/>
    <mergeCell ref="B45:D45"/>
    <mergeCell ref="B49:D49"/>
    <mergeCell ref="B51:D51"/>
  </mergeCells>
  <phoneticPr fontId="20" type="noConversion"/>
  <pageMargins left="0.7" right="0.7" top="0.75" bottom="0.75" header="0.3" footer="0.3"/>
  <pageSetup paperSize="9" scale="4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DOZ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svitlana.susekova</dc:creator>
  <cp:lastModifiedBy>litvin</cp:lastModifiedBy>
  <dcterms:created xsi:type="dcterms:W3CDTF">2019-06-24T09:46:19Z</dcterms:created>
  <dcterms:modified xsi:type="dcterms:W3CDTF">2019-06-24T10:22:37Z</dcterms:modified>
</cp:coreProperties>
</file>