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1960" windowHeight="11670" activeTab="1"/>
  </bookViews>
  <sheets>
    <sheet name="берізка" sheetId="1" r:id="rId1"/>
    <sheet name="гордец" sheetId="2" r:id="rId2"/>
  </sheets>
  <definedNames>
    <definedName name="_xlnm.Print_Area" localSheetId="0">'берізка'!$A$1:$K$27</definedName>
  </definedNames>
  <calcPr fullCalcOnLoad="1"/>
</workbook>
</file>

<file path=xl/sharedStrings.xml><?xml version="1.0" encoding="utf-8"?>
<sst xmlns="http://schemas.openxmlformats.org/spreadsheetml/2006/main" count="117" uniqueCount="56">
  <si>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</si>
  <si>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</si>
  <si>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</si>
  <si>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</si>
  <si>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</si>
  <si>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</si>
  <si>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</si>
  <si>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</si>
  <si>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</si>
  <si>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</si>
  <si>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</si>
  <si>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</si>
  <si>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продукти харчування</t>
  </si>
  <si>
    <t>медикаменти</t>
  </si>
  <si>
    <t>Фізична особа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</si>
  <si>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</si>
  <si>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</si>
  <si>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</si>
  <si>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</si>
  <si>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</si>
  <si>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</si>
  <si>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</si>
  <si>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засоби гігієни</t>
  </si>
  <si>
    <t>мякий інвентар</t>
  </si>
  <si>
    <t>засоби по догляду за малюками</t>
  </si>
  <si>
    <t>Вороніна І.В.</t>
  </si>
  <si>
    <t>БО "БФ паліативної допомоги "Лавіта"</t>
  </si>
  <si>
    <t>в.о. Головного лікаря</t>
  </si>
  <si>
    <t>Тихомирова К.О.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</si>
  <si>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___Київський міський будинок дитини "Берізка"___за__ІV__квартал__2019___року </t>
  </si>
  <si>
    <t xml:space="preserve">             від ________ 2019 № ______</t>
  </si>
  <si>
    <t>іграшки</t>
  </si>
  <si>
    <t>електрообладнання</t>
  </si>
  <si>
    <t>господарські товари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</si>
  <si>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будинок дитини ім. М.М. Городецького за ІV квартал 2019року </t>
  </si>
  <si>
    <t>КО "Спілка Самаритян"</t>
  </si>
  <si>
    <t>прод. харчування</t>
  </si>
  <si>
    <t>прод.харчування</t>
  </si>
  <si>
    <t>Приватна особа</t>
  </si>
  <si>
    <t>ВіДіАвтосітіКільцева</t>
  </si>
  <si>
    <t>канц.товари</t>
  </si>
  <si>
    <t>Компанія "Агроскоп"</t>
  </si>
  <si>
    <t>госп.матеріали</t>
  </si>
  <si>
    <t>господ.матеріали</t>
  </si>
  <si>
    <t>ТОВ "Парі"</t>
  </si>
  <si>
    <t>меблі</t>
  </si>
  <si>
    <t>миючі засоби</t>
  </si>
  <si>
    <t>ТОВ "Натане-Фарм"</t>
  </si>
  <si>
    <t>ТОВ "Сильний бумеранг"</t>
  </si>
  <si>
    <t>пот.рем. облад</t>
  </si>
  <si>
    <t>основні засоби</t>
  </si>
  <si>
    <t>БМФ "Санахант"</t>
  </si>
  <si>
    <t>ТОВ "Ромстал"</t>
  </si>
  <si>
    <t>УПСЗН Ірпінської МР</t>
  </si>
  <si>
    <t>В.І. Федорова</t>
  </si>
  <si>
    <t>М.Ю. Кінаш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</si>
</sst>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/>
    </xf>
    <xf numFmtId="0" fontId="4" fillId="0" borderId="11" xfId="52" applyFont="1" applyBorder="1" applyAlignment="1">
      <alignment horizontal="center"/>
      <protection/>
    </xf>
    <xf numFmtId="0" fontId="14" fillId="0" borderId="0" xfId="52" applyFont="1" applyAlignment="1">
      <alignment horizontal="centerContinuous" vertical="top"/>
      <protection/>
    </xf>
    <xf numFmtId="0" fontId="14" fillId="0" borderId="0" xfId="52" applyFont="1" applyBorder="1" applyAlignment="1">
      <alignment horizontal="centerContinuous" vertical="top"/>
      <protection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1" fillId="4" borderId="10" xfId="0" applyFont="1" applyFill="1" applyBorder="1" applyAlignment="1">
      <alignment/>
    </xf>
    <xf numFmtId="4" fontId="18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wrapText="1"/>
    </xf>
    <xf numFmtId="2" fontId="11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4" fontId="11" fillId="4" borderId="10" xfId="0" applyNumberFormat="1" applyFont="1" applyFill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distributed"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3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189" fontId="7" fillId="0" borderId="10" xfId="0" applyNumberFormat="1" applyFont="1" applyBorder="1" applyAlignment="1">
      <alignment horizontal="center"/>
    </xf>
    <xf numFmtId="189" fontId="18" fillId="4" borderId="10" xfId="0" applyNumberFormat="1" applyFont="1" applyFill="1" applyBorder="1" applyAlignment="1">
      <alignment horizontal="center"/>
    </xf>
    <xf numFmtId="189" fontId="11" fillId="4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75" zoomScaleNormal="75" zoomScalePageLayoutView="0" workbookViewId="0" topLeftCell="A2">
      <selection activeCell="L25" sqref="A1:IV1638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3.281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3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30</v>
      </c>
    </row>
    <row r="3" spans="1:11" ht="61.5" customHeight="1">
      <c r="A3" s="1"/>
      <c r="B3" s="39" t="s">
        <v>29</v>
      </c>
      <c r="C3" s="40"/>
      <c r="D3" s="40"/>
      <c r="E3" s="40"/>
      <c r="F3" s="40"/>
      <c r="G3" s="40"/>
      <c r="H3" s="40"/>
      <c r="I3" s="40"/>
      <c r="J3" s="40"/>
      <c r="K3" s="1"/>
    </row>
    <row r="4" spans="1:11" ht="31.5" customHeight="1">
      <c r="A4" s="38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3" customHeight="1">
      <c r="A5" s="35" t="s">
        <v>5</v>
      </c>
      <c r="B5" s="35" t="s">
        <v>9</v>
      </c>
      <c r="C5" s="36" t="s">
        <v>1</v>
      </c>
      <c r="D5" s="36"/>
      <c r="E5" s="36"/>
      <c r="F5" s="36" t="s">
        <v>0</v>
      </c>
      <c r="G5" s="36" t="s">
        <v>17</v>
      </c>
      <c r="H5" s="36"/>
      <c r="I5" s="36"/>
      <c r="J5" s="36"/>
      <c r="K5" s="37" t="s">
        <v>21</v>
      </c>
    </row>
    <row r="6" spans="1:11" ht="158.25" customHeight="1">
      <c r="A6" s="35"/>
      <c r="B6" s="35"/>
      <c r="C6" s="9" t="s">
        <v>18</v>
      </c>
      <c r="D6" s="9" t="s">
        <v>19</v>
      </c>
      <c r="E6" s="9" t="s">
        <v>15</v>
      </c>
      <c r="F6" s="36"/>
      <c r="G6" s="10" t="s">
        <v>10</v>
      </c>
      <c r="H6" s="9" t="s">
        <v>20</v>
      </c>
      <c r="I6" s="9" t="s">
        <v>16</v>
      </c>
      <c r="J6" s="9" t="s">
        <v>20</v>
      </c>
      <c r="K6" s="37"/>
    </row>
    <row r="7" spans="1:11" ht="15.75">
      <c r="A7" s="27">
        <v>1</v>
      </c>
      <c r="B7" s="5" t="s">
        <v>14</v>
      </c>
      <c r="C7" s="6">
        <v>11.27</v>
      </c>
      <c r="D7" s="6">
        <f>1.31+3.12+1.13</f>
        <v>5.56</v>
      </c>
      <c r="E7" s="17" t="s">
        <v>22</v>
      </c>
      <c r="F7" s="26">
        <f>SUM(C7,D7)</f>
        <v>16.83</v>
      </c>
      <c r="G7" s="5"/>
      <c r="H7" s="6"/>
      <c r="I7" s="17" t="s">
        <v>22</v>
      </c>
      <c r="J7" s="6">
        <v>2.63</v>
      </c>
      <c r="K7" s="11">
        <f aca="true" t="shared" si="0" ref="K7:K15">F7-J7-H7</f>
        <v>14.2</v>
      </c>
    </row>
    <row r="8" spans="1:11" ht="15.75">
      <c r="A8" s="27"/>
      <c r="B8" s="5"/>
      <c r="C8" s="6"/>
      <c r="D8" s="6">
        <f>2.06+1.95+0.6+0.89</f>
        <v>5.499999999999999</v>
      </c>
      <c r="E8" s="17" t="s">
        <v>31</v>
      </c>
      <c r="F8" s="26">
        <f aca="true" t="shared" si="1" ref="F8:F16">SUM(C8,D8)</f>
        <v>5.499999999999999</v>
      </c>
      <c r="G8" s="5"/>
      <c r="H8" s="6"/>
      <c r="I8" s="17" t="s">
        <v>31</v>
      </c>
      <c r="J8" s="6"/>
      <c r="K8" s="11">
        <f t="shared" si="0"/>
        <v>5.499999999999999</v>
      </c>
    </row>
    <row r="9" spans="1:11" ht="15.75">
      <c r="A9" s="27"/>
      <c r="B9" s="5"/>
      <c r="C9" s="6"/>
      <c r="D9" s="6">
        <f>1.8+18.15</f>
        <v>19.95</v>
      </c>
      <c r="E9" s="17" t="s">
        <v>23</v>
      </c>
      <c r="F9" s="26">
        <f t="shared" si="1"/>
        <v>19.95</v>
      </c>
      <c r="G9" s="5"/>
      <c r="H9" s="6"/>
      <c r="I9" s="17" t="s">
        <v>23</v>
      </c>
      <c r="J9" s="6"/>
      <c r="K9" s="11">
        <f t="shared" si="0"/>
        <v>19.95</v>
      </c>
    </row>
    <row r="10" spans="1:11" ht="32.25" customHeight="1">
      <c r="A10" s="27"/>
      <c r="B10" s="5"/>
      <c r="C10" s="6"/>
      <c r="D10" s="6">
        <f>5.03+1.79+44.08+1.94+28.21</f>
        <v>81.05</v>
      </c>
      <c r="E10" s="17" t="s">
        <v>24</v>
      </c>
      <c r="F10" s="26">
        <f t="shared" si="1"/>
        <v>81.05</v>
      </c>
      <c r="G10" s="5"/>
      <c r="H10" s="6"/>
      <c r="I10" s="17" t="s">
        <v>24</v>
      </c>
      <c r="J10" s="6">
        <v>35.9</v>
      </c>
      <c r="K10" s="11">
        <f t="shared" si="0"/>
        <v>45.15</v>
      </c>
    </row>
    <row r="11" spans="1:11" ht="31.5">
      <c r="A11" s="27"/>
      <c r="B11" s="5"/>
      <c r="C11" s="6"/>
      <c r="D11" s="6">
        <f>6.82+18.04+41.99+4.91</f>
        <v>71.75999999999999</v>
      </c>
      <c r="E11" s="17" t="s">
        <v>12</v>
      </c>
      <c r="F11" s="26">
        <f t="shared" si="1"/>
        <v>71.75999999999999</v>
      </c>
      <c r="G11" s="5"/>
      <c r="H11" s="6"/>
      <c r="I11" s="17" t="s">
        <v>12</v>
      </c>
      <c r="J11" s="6">
        <v>68.76</v>
      </c>
      <c r="K11" s="11">
        <f t="shared" si="0"/>
        <v>2.999999999999986</v>
      </c>
    </row>
    <row r="12" spans="1:14" ht="31.5">
      <c r="A12" s="27">
        <v>2</v>
      </c>
      <c r="B12" s="5"/>
      <c r="C12" s="6"/>
      <c r="D12" s="6">
        <v>25.1</v>
      </c>
      <c r="E12" s="17" t="s">
        <v>33</v>
      </c>
      <c r="F12" s="26">
        <f t="shared" si="1"/>
        <v>25.1</v>
      </c>
      <c r="G12" s="5"/>
      <c r="H12" s="6"/>
      <c r="I12" s="17" t="s">
        <v>33</v>
      </c>
      <c r="J12" s="6"/>
      <c r="K12" s="11">
        <f t="shared" si="0"/>
        <v>25.1</v>
      </c>
      <c r="N12" s="30"/>
    </row>
    <row r="13" spans="1:11" ht="31.5">
      <c r="A13" s="27"/>
      <c r="B13" s="29" t="s">
        <v>26</v>
      </c>
      <c r="C13" s="6"/>
      <c r="D13" s="6">
        <f>15.6</f>
        <v>15.6</v>
      </c>
      <c r="E13" s="17" t="s">
        <v>12</v>
      </c>
      <c r="F13" s="26">
        <f>SUM(C13,D13)</f>
        <v>15.6</v>
      </c>
      <c r="G13" s="5"/>
      <c r="H13" s="6"/>
      <c r="I13" s="17" t="s">
        <v>12</v>
      </c>
      <c r="J13" s="6">
        <v>9.99</v>
      </c>
      <c r="K13" s="11">
        <f t="shared" si="0"/>
        <v>5.609999999999999</v>
      </c>
    </row>
    <row r="14" spans="1:11" ht="31.5">
      <c r="A14" s="27">
        <v>3</v>
      </c>
      <c r="B14" s="29"/>
      <c r="C14" s="6"/>
      <c r="D14" s="6">
        <f>1.3+1.7</f>
        <v>3</v>
      </c>
      <c r="E14" s="17" t="s">
        <v>24</v>
      </c>
      <c r="F14" s="26">
        <f t="shared" si="1"/>
        <v>3</v>
      </c>
      <c r="G14" s="5"/>
      <c r="H14" s="6"/>
      <c r="I14" s="17" t="s">
        <v>24</v>
      </c>
      <c r="J14" s="6">
        <v>3</v>
      </c>
      <c r="K14" s="11">
        <f t="shared" si="0"/>
        <v>0</v>
      </c>
    </row>
    <row r="15" spans="1:11" ht="31.5">
      <c r="A15" s="27"/>
      <c r="B15" s="5"/>
      <c r="C15" s="6"/>
      <c r="D15" s="6">
        <v>5.73</v>
      </c>
      <c r="E15" s="17" t="s">
        <v>32</v>
      </c>
      <c r="F15" s="26">
        <f t="shared" si="1"/>
        <v>5.73</v>
      </c>
      <c r="G15" s="5"/>
      <c r="H15" s="6"/>
      <c r="I15" s="17" t="s">
        <v>32</v>
      </c>
      <c r="J15" s="6"/>
      <c r="K15" s="11">
        <f t="shared" si="0"/>
        <v>5.73</v>
      </c>
    </row>
    <row r="16" spans="1:11" ht="15.75">
      <c r="A16" s="27"/>
      <c r="B16" s="20" t="s">
        <v>11</v>
      </c>
      <c r="C16" s="21">
        <f>SUM(C7:C15)</f>
        <v>11.27</v>
      </c>
      <c r="D16" s="21">
        <f>SUM(D7:D15)</f>
        <v>233.24999999999997</v>
      </c>
      <c r="E16" s="22"/>
      <c r="F16" s="23">
        <f t="shared" si="1"/>
        <v>244.51999999999998</v>
      </c>
      <c r="G16" s="24"/>
      <c r="H16" s="21">
        <f>SUM(H7:H15)</f>
        <v>0</v>
      </c>
      <c r="I16" s="22"/>
      <c r="J16" s="21">
        <f>SUM(J7:J15)</f>
        <v>120.28</v>
      </c>
      <c r="K16" s="25">
        <f>F16-H16-J16</f>
        <v>124.23999999999998</v>
      </c>
    </row>
    <row r="17" ht="15.75">
      <c r="A17" s="31"/>
    </row>
    <row r="18" ht="15.75">
      <c r="A18" s="31"/>
    </row>
    <row r="19" spans="1:8" ht="15.75">
      <c r="A19" s="32"/>
      <c r="B19" s="15" t="s">
        <v>27</v>
      </c>
      <c r="F19" s="12"/>
      <c r="G19" s="33" t="s">
        <v>28</v>
      </c>
      <c r="H19" s="34"/>
    </row>
    <row r="20" spans="2:8" ht="15">
      <c r="B20" s="15"/>
      <c r="F20" s="13" t="s">
        <v>8</v>
      </c>
      <c r="G20" s="14"/>
      <c r="H20" s="14"/>
    </row>
    <row r="21" spans="2:8" ht="15.75">
      <c r="B21" s="15" t="s">
        <v>7</v>
      </c>
      <c r="F21" s="12"/>
      <c r="G21" s="33" t="s">
        <v>25</v>
      </c>
      <c r="H21" s="34"/>
    </row>
    <row r="22" spans="6:8" ht="15">
      <c r="F22" s="13" t="s">
        <v>8</v>
      </c>
      <c r="G22" s="14"/>
      <c r="H22" s="14"/>
    </row>
  </sheetData>
  <sheetProtection/>
  <mergeCells count="10">
    <mergeCell ref="K5:K6"/>
    <mergeCell ref="A4:K4"/>
    <mergeCell ref="B3:J3"/>
    <mergeCell ref="C5:E5"/>
    <mergeCell ref="G21:H21"/>
    <mergeCell ref="G19:H19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B3" sqref="B3:J3"/>
    </sheetView>
  </sheetViews>
  <sheetFormatPr defaultColWidth="9.140625" defaultRowHeight="15"/>
  <cols>
    <col min="1" max="1" width="7.28125" style="0" customWidth="1"/>
    <col min="2" max="2" width="27.281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3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2</v>
      </c>
    </row>
    <row r="3" spans="1:11" ht="61.5" customHeight="1">
      <c r="A3" s="1"/>
      <c r="B3" s="39" t="s">
        <v>34</v>
      </c>
      <c r="C3" s="40"/>
      <c r="D3" s="40"/>
      <c r="E3" s="40"/>
      <c r="F3" s="40"/>
      <c r="G3" s="40"/>
      <c r="H3" s="40"/>
      <c r="I3" s="40"/>
      <c r="J3" s="40"/>
      <c r="K3" s="1"/>
    </row>
    <row r="4" spans="1:11" ht="31.5" customHeight="1">
      <c r="A4" s="38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3" customHeight="1">
      <c r="A5" s="35" t="s">
        <v>5</v>
      </c>
      <c r="B5" s="35" t="s">
        <v>9</v>
      </c>
      <c r="C5" s="36" t="s">
        <v>1</v>
      </c>
      <c r="D5" s="36"/>
      <c r="E5" s="36"/>
      <c r="F5" s="36" t="s">
        <v>0</v>
      </c>
      <c r="G5" s="36" t="s">
        <v>17</v>
      </c>
      <c r="H5" s="36"/>
      <c r="I5" s="36"/>
      <c r="J5" s="36"/>
      <c r="K5" s="37" t="s">
        <v>21</v>
      </c>
    </row>
    <row r="6" spans="1:11" ht="158.25" customHeight="1">
      <c r="A6" s="35"/>
      <c r="B6" s="35"/>
      <c r="C6" s="9" t="s">
        <v>18</v>
      </c>
      <c r="D6" s="9" t="s">
        <v>19</v>
      </c>
      <c r="E6" s="9" t="s">
        <v>15</v>
      </c>
      <c r="F6" s="36"/>
      <c r="G6" s="10" t="s">
        <v>10</v>
      </c>
      <c r="H6" s="9" t="s">
        <v>20</v>
      </c>
      <c r="I6" s="9" t="s">
        <v>16</v>
      </c>
      <c r="J6" s="9" t="s">
        <v>20</v>
      </c>
      <c r="K6" s="37"/>
    </row>
    <row r="7" spans="1:11" ht="15.75">
      <c r="A7" s="27"/>
      <c r="B7" s="5" t="s">
        <v>35</v>
      </c>
      <c r="C7" s="6"/>
      <c r="D7" s="6">
        <v>408.43</v>
      </c>
      <c r="E7" s="17" t="s">
        <v>36</v>
      </c>
      <c r="F7" s="26">
        <f>SUM(C7,D7)</f>
        <v>408.43</v>
      </c>
      <c r="G7" s="5">
        <v>2230</v>
      </c>
      <c r="H7" s="6"/>
      <c r="I7" s="19" t="s">
        <v>37</v>
      </c>
      <c r="J7" s="6">
        <v>408.43</v>
      </c>
      <c r="K7" s="11">
        <v>0</v>
      </c>
    </row>
    <row r="8" spans="1:11" ht="15.75">
      <c r="A8" s="27"/>
      <c r="B8" s="5" t="s">
        <v>38</v>
      </c>
      <c r="C8" s="6"/>
      <c r="D8" s="6">
        <v>171.82</v>
      </c>
      <c r="E8" s="17" t="s">
        <v>36</v>
      </c>
      <c r="F8" s="26">
        <f aca="true" t="shared" si="0" ref="F8:F49">SUM(C8,D8)</f>
        <v>171.82</v>
      </c>
      <c r="G8" s="41">
        <v>2230</v>
      </c>
      <c r="H8" s="6"/>
      <c r="I8" s="19" t="s">
        <v>37</v>
      </c>
      <c r="J8" s="6">
        <v>171.82</v>
      </c>
      <c r="K8" s="11">
        <v>0</v>
      </c>
    </row>
    <row r="9" spans="1:11" ht="15.75">
      <c r="A9" s="27"/>
      <c r="B9" s="5" t="s">
        <v>38</v>
      </c>
      <c r="C9" s="6"/>
      <c r="D9" s="6">
        <v>204.78</v>
      </c>
      <c r="E9" s="17" t="s">
        <v>31</v>
      </c>
      <c r="F9" s="26">
        <f t="shared" si="0"/>
        <v>204.78</v>
      </c>
      <c r="G9" s="41">
        <v>2210</v>
      </c>
      <c r="H9" s="6"/>
      <c r="I9" s="19" t="s">
        <v>31</v>
      </c>
      <c r="J9" s="6">
        <v>204.78</v>
      </c>
      <c r="K9" s="11"/>
    </row>
    <row r="10" spans="1:11" ht="15.75">
      <c r="A10" s="27"/>
      <c r="B10" s="5" t="s">
        <v>38</v>
      </c>
      <c r="C10" s="6"/>
      <c r="D10" s="6">
        <v>264.843</v>
      </c>
      <c r="E10" s="17" t="s">
        <v>23</v>
      </c>
      <c r="F10" s="26">
        <f>SUM(C10,D10)</f>
        <v>264.843</v>
      </c>
      <c r="G10" s="42">
        <v>2210</v>
      </c>
      <c r="H10" s="6"/>
      <c r="I10" s="17" t="s">
        <v>23</v>
      </c>
      <c r="J10" s="6">
        <v>264.84</v>
      </c>
      <c r="K10" s="11"/>
    </row>
    <row r="11" spans="1:11" ht="15.75">
      <c r="A11" s="27"/>
      <c r="B11" s="5" t="s">
        <v>39</v>
      </c>
      <c r="C11" s="6"/>
      <c r="D11" s="6">
        <v>47.66</v>
      </c>
      <c r="E11" s="17" t="s">
        <v>40</v>
      </c>
      <c r="F11" s="26">
        <f t="shared" si="0"/>
        <v>47.66</v>
      </c>
      <c r="G11" s="42">
        <v>2210</v>
      </c>
      <c r="H11" s="6"/>
      <c r="I11" s="17" t="s">
        <v>40</v>
      </c>
      <c r="J11" s="6">
        <v>47.66</v>
      </c>
      <c r="K11" s="11"/>
    </row>
    <row r="12" spans="1:11" ht="15.75">
      <c r="A12" s="27"/>
      <c r="B12" s="5" t="s">
        <v>41</v>
      </c>
      <c r="C12" s="6"/>
      <c r="D12" s="6">
        <v>401.54</v>
      </c>
      <c r="E12" s="17" t="s">
        <v>42</v>
      </c>
      <c r="F12" s="26">
        <f t="shared" si="0"/>
        <v>401.54</v>
      </c>
      <c r="G12" s="41">
        <v>2210</v>
      </c>
      <c r="H12" s="6"/>
      <c r="I12" s="17" t="s">
        <v>43</v>
      </c>
      <c r="J12" s="6">
        <v>401.54</v>
      </c>
      <c r="K12" s="11"/>
    </row>
    <row r="13" spans="1:11" ht="15.75">
      <c r="A13" s="16"/>
      <c r="B13" s="5" t="s">
        <v>44</v>
      </c>
      <c r="C13" s="6"/>
      <c r="D13" s="6">
        <v>118.48</v>
      </c>
      <c r="E13" s="17" t="s">
        <v>45</v>
      </c>
      <c r="F13" s="26">
        <f t="shared" si="0"/>
        <v>118.48</v>
      </c>
      <c r="G13" s="41">
        <v>2210</v>
      </c>
      <c r="H13" s="6"/>
      <c r="I13" s="17" t="s">
        <v>45</v>
      </c>
      <c r="J13" s="6">
        <v>118.48</v>
      </c>
      <c r="K13" s="11"/>
    </row>
    <row r="14" spans="1:11" ht="15" customHeight="1">
      <c r="A14" s="16"/>
      <c r="B14" s="5" t="s">
        <v>38</v>
      </c>
      <c r="C14" s="6"/>
      <c r="D14" s="6">
        <v>86.21</v>
      </c>
      <c r="E14" s="17" t="s">
        <v>46</v>
      </c>
      <c r="F14" s="26">
        <f t="shared" si="0"/>
        <v>86.21</v>
      </c>
      <c r="G14" s="41">
        <v>2210</v>
      </c>
      <c r="H14" s="6"/>
      <c r="I14" s="17" t="s">
        <v>46</v>
      </c>
      <c r="J14" s="6">
        <v>86.21</v>
      </c>
      <c r="K14" s="11"/>
    </row>
    <row r="15" spans="1:11" ht="15.75">
      <c r="A15" s="27"/>
      <c r="B15" s="5" t="s">
        <v>38</v>
      </c>
      <c r="C15" s="6"/>
      <c r="D15" s="6">
        <v>476.56</v>
      </c>
      <c r="E15" s="17" t="s">
        <v>22</v>
      </c>
      <c r="F15" s="26">
        <f t="shared" si="0"/>
        <v>476.56</v>
      </c>
      <c r="G15" s="41">
        <v>2210</v>
      </c>
      <c r="H15" s="6"/>
      <c r="I15" s="17" t="s">
        <v>22</v>
      </c>
      <c r="J15" s="6">
        <v>476.56</v>
      </c>
      <c r="K15" s="11"/>
    </row>
    <row r="16" spans="1:11" ht="15.75">
      <c r="A16" s="27"/>
      <c r="B16" s="5" t="s">
        <v>38</v>
      </c>
      <c r="C16" s="6"/>
      <c r="D16" s="6">
        <v>138.989</v>
      </c>
      <c r="E16" s="17" t="s">
        <v>13</v>
      </c>
      <c r="F16" s="26">
        <f t="shared" si="0"/>
        <v>138.989</v>
      </c>
      <c r="G16" s="41">
        <v>2220</v>
      </c>
      <c r="H16" s="6"/>
      <c r="I16" s="17" t="s">
        <v>13</v>
      </c>
      <c r="J16" s="6">
        <v>138.99</v>
      </c>
      <c r="K16" s="11"/>
    </row>
    <row r="17" spans="1:11" ht="15.75">
      <c r="A17" s="27"/>
      <c r="B17" s="5" t="s">
        <v>47</v>
      </c>
      <c r="C17" s="6"/>
      <c r="D17" s="6">
        <v>20.46</v>
      </c>
      <c r="E17" s="17" t="s">
        <v>13</v>
      </c>
      <c r="F17" s="26">
        <f>SUM(C17,D17)</f>
        <v>20.46</v>
      </c>
      <c r="G17" s="41">
        <v>2220</v>
      </c>
      <c r="H17" s="6"/>
      <c r="I17" s="17" t="s">
        <v>13</v>
      </c>
      <c r="J17" s="6">
        <v>20.46</v>
      </c>
      <c r="K17" s="11"/>
    </row>
    <row r="18" spans="1:11" ht="15.75">
      <c r="A18" s="27"/>
      <c r="B18" s="5" t="s">
        <v>48</v>
      </c>
      <c r="C18" s="6"/>
      <c r="D18" s="6">
        <v>0.86</v>
      </c>
      <c r="E18" s="17" t="s">
        <v>13</v>
      </c>
      <c r="F18" s="26">
        <f>SUM(C18,D18)</f>
        <v>0.86</v>
      </c>
      <c r="G18" s="41">
        <v>2220</v>
      </c>
      <c r="H18" s="6"/>
      <c r="I18" s="17" t="s">
        <v>13</v>
      </c>
      <c r="J18" s="6">
        <v>0.86</v>
      </c>
      <c r="K18" s="11"/>
    </row>
    <row r="19" spans="1:11" ht="15.75">
      <c r="A19" s="27"/>
      <c r="B19" s="5" t="s">
        <v>38</v>
      </c>
      <c r="C19" s="43">
        <v>593.121</v>
      </c>
      <c r="D19" s="6"/>
      <c r="E19" s="17"/>
      <c r="F19" s="26">
        <f t="shared" si="0"/>
        <v>593.121</v>
      </c>
      <c r="G19" s="41">
        <v>2230</v>
      </c>
      <c r="H19" s="6">
        <v>487.48</v>
      </c>
      <c r="I19" s="17" t="s">
        <v>37</v>
      </c>
      <c r="J19" s="6"/>
      <c r="K19" s="11"/>
    </row>
    <row r="20" spans="1:11" ht="15.75">
      <c r="A20" s="27"/>
      <c r="B20" s="5"/>
      <c r="C20" s="43"/>
      <c r="D20" s="6"/>
      <c r="E20" s="17"/>
      <c r="F20" s="26"/>
      <c r="G20" s="41">
        <v>2240</v>
      </c>
      <c r="H20" s="6">
        <v>99.9</v>
      </c>
      <c r="I20" s="17" t="s">
        <v>49</v>
      </c>
      <c r="J20" s="6"/>
      <c r="K20" s="11"/>
    </row>
    <row r="21" spans="1:11" ht="15.75">
      <c r="A21" s="27"/>
      <c r="B21" s="5" t="s">
        <v>38</v>
      </c>
      <c r="C21" s="6"/>
      <c r="D21" s="6">
        <v>114.296</v>
      </c>
      <c r="E21" s="17" t="s">
        <v>50</v>
      </c>
      <c r="F21" s="26">
        <f t="shared" si="0"/>
        <v>114.296</v>
      </c>
      <c r="G21" s="41">
        <v>3110</v>
      </c>
      <c r="H21" s="6"/>
      <c r="I21" s="17" t="s">
        <v>50</v>
      </c>
      <c r="J21" s="6">
        <v>114.3</v>
      </c>
      <c r="K21" s="11"/>
    </row>
    <row r="22" spans="1:11" ht="15.75">
      <c r="A22" s="27"/>
      <c r="B22" s="5" t="s">
        <v>51</v>
      </c>
      <c r="C22" s="6"/>
      <c r="D22" s="6">
        <v>43.56</v>
      </c>
      <c r="E22" s="17" t="s">
        <v>50</v>
      </c>
      <c r="F22" s="26">
        <f t="shared" si="0"/>
        <v>43.56</v>
      </c>
      <c r="G22" s="41">
        <v>3110</v>
      </c>
      <c r="H22" s="6"/>
      <c r="I22" s="17" t="s">
        <v>50</v>
      </c>
      <c r="J22" s="6">
        <v>43.56</v>
      </c>
      <c r="K22" s="11"/>
    </row>
    <row r="23" spans="1:11" ht="15.75">
      <c r="A23" s="27"/>
      <c r="B23" s="5" t="s">
        <v>52</v>
      </c>
      <c r="C23" s="6"/>
      <c r="D23" s="6">
        <v>61.42</v>
      </c>
      <c r="E23" s="17" t="s">
        <v>50</v>
      </c>
      <c r="F23" s="26">
        <f t="shared" si="0"/>
        <v>61.42</v>
      </c>
      <c r="G23" s="5">
        <v>3110</v>
      </c>
      <c r="H23" s="6"/>
      <c r="I23" s="17" t="s">
        <v>50</v>
      </c>
      <c r="J23" s="6">
        <v>61.42</v>
      </c>
      <c r="K23" s="11"/>
    </row>
    <row r="24" spans="1:11" ht="15.75">
      <c r="A24" s="16"/>
      <c r="B24" s="5" t="s">
        <v>53</v>
      </c>
      <c r="C24" s="6">
        <v>103.4</v>
      </c>
      <c r="D24" s="6"/>
      <c r="E24" s="17"/>
      <c r="F24" s="26">
        <f t="shared" si="0"/>
        <v>103.4</v>
      </c>
      <c r="G24" s="5"/>
      <c r="H24" s="6"/>
      <c r="I24" s="17"/>
      <c r="J24" s="6"/>
      <c r="K24" s="11"/>
    </row>
    <row r="25" spans="1:11" ht="15.75">
      <c r="A25" s="16"/>
      <c r="B25" s="5"/>
      <c r="C25" s="6"/>
      <c r="D25" s="6"/>
      <c r="E25" s="17"/>
      <c r="F25" s="26">
        <f t="shared" si="0"/>
        <v>0</v>
      </c>
      <c r="G25" s="5"/>
      <c r="H25" s="6"/>
      <c r="I25" s="17"/>
      <c r="J25" s="6"/>
      <c r="K25" s="11"/>
    </row>
    <row r="26" spans="1:11" ht="15.75">
      <c r="A26" s="27"/>
      <c r="B26" s="5"/>
      <c r="C26" s="6"/>
      <c r="D26" s="6"/>
      <c r="E26" s="17"/>
      <c r="F26" s="26">
        <f t="shared" si="0"/>
        <v>0</v>
      </c>
      <c r="G26" s="5"/>
      <c r="H26" s="6"/>
      <c r="I26" s="17"/>
      <c r="J26" s="6"/>
      <c r="K26" s="11"/>
    </row>
    <row r="27" spans="1:11" ht="15.75">
      <c r="A27" s="27"/>
      <c r="B27" s="5"/>
      <c r="C27" s="6"/>
      <c r="D27" s="6"/>
      <c r="E27" s="17"/>
      <c r="F27" s="26">
        <f t="shared" si="0"/>
        <v>0</v>
      </c>
      <c r="G27" s="5"/>
      <c r="H27" s="6"/>
      <c r="I27" s="17"/>
      <c r="J27" s="6"/>
      <c r="K27" s="11"/>
    </row>
    <row r="28" spans="1:11" ht="15.75">
      <c r="A28" s="27"/>
      <c r="B28" s="5"/>
      <c r="C28" s="6"/>
      <c r="D28" s="6"/>
      <c r="E28" s="17"/>
      <c r="F28" s="26">
        <f t="shared" si="0"/>
        <v>0</v>
      </c>
      <c r="G28" s="5"/>
      <c r="H28" s="6"/>
      <c r="I28" s="17"/>
      <c r="J28" s="6"/>
      <c r="K28" s="11"/>
    </row>
    <row r="29" spans="1:11" ht="15.75">
      <c r="A29" s="27"/>
      <c r="B29" s="5"/>
      <c r="C29" s="6"/>
      <c r="D29" s="6"/>
      <c r="E29" s="17"/>
      <c r="F29" s="26">
        <f t="shared" si="0"/>
        <v>0</v>
      </c>
      <c r="G29" s="5"/>
      <c r="H29" s="6"/>
      <c r="I29" s="17"/>
      <c r="J29" s="6"/>
      <c r="K29" s="11"/>
    </row>
    <row r="30" spans="1:11" ht="15.75">
      <c r="A30" s="27"/>
      <c r="B30" s="5"/>
      <c r="C30" s="6"/>
      <c r="D30" s="6"/>
      <c r="E30" s="17"/>
      <c r="F30" s="26">
        <f t="shared" si="0"/>
        <v>0</v>
      </c>
      <c r="G30" s="5"/>
      <c r="H30" s="6"/>
      <c r="I30" s="17"/>
      <c r="J30" s="6"/>
      <c r="K30" s="11"/>
    </row>
    <row r="31" spans="1:11" ht="15.75">
      <c r="A31" s="27"/>
      <c r="B31" s="5"/>
      <c r="C31" s="6"/>
      <c r="D31" s="6"/>
      <c r="E31" s="17"/>
      <c r="F31" s="26">
        <f t="shared" si="0"/>
        <v>0</v>
      </c>
      <c r="G31" s="5"/>
      <c r="H31" s="6"/>
      <c r="I31" s="17"/>
      <c r="J31" s="6"/>
      <c r="K31" s="11"/>
    </row>
    <row r="32" spans="1:11" ht="15.75">
      <c r="A32" s="27"/>
      <c r="B32" s="5"/>
      <c r="C32" s="6"/>
      <c r="D32" s="6"/>
      <c r="E32" s="17"/>
      <c r="F32" s="26">
        <f t="shared" si="0"/>
        <v>0</v>
      </c>
      <c r="G32" s="5"/>
      <c r="H32" s="6"/>
      <c r="I32" s="17"/>
      <c r="J32" s="6"/>
      <c r="K32" s="11"/>
    </row>
    <row r="33" spans="1:11" ht="15.75">
      <c r="A33" s="27"/>
      <c r="B33" s="5"/>
      <c r="C33" s="6"/>
      <c r="D33" s="6"/>
      <c r="E33" s="17"/>
      <c r="F33" s="26">
        <f t="shared" si="0"/>
        <v>0</v>
      </c>
      <c r="G33" s="5"/>
      <c r="H33" s="6"/>
      <c r="I33" s="17"/>
      <c r="J33" s="6"/>
      <c r="K33" s="11"/>
    </row>
    <row r="34" spans="1:11" ht="15.75">
      <c r="A34" s="16"/>
      <c r="B34" s="5"/>
      <c r="C34" s="6"/>
      <c r="D34" s="6"/>
      <c r="E34" s="17"/>
      <c r="F34" s="26">
        <f t="shared" si="0"/>
        <v>0</v>
      </c>
      <c r="G34" s="5"/>
      <c r="H34" s="6"/>
      <c r="I34" s="17"/>
      <c r="J34" s="6"/>
      <c r="K34" s="11"/>
    </row>
    <row r="35" spans="1:11" ht="15.75">
      <c r="A35" s="16"/>
      <c r="B35" s="5"/>
      <c r="C35" s="6"/>
      <c r="D35" s="6"/>
      <c r="E35" s="17"/>
      <c r="F35" s="26">
        <f t="shared" si="0"/>
        <v>0</v>
      </c>
      <c r="G35" s="5"/>
      <c r="H35" s="6"/>
      <c r="I35" s="17"/>
      <c r="J35" s="6"/>
      <c r="K35" s="11"/>
    </row>
    <row r="36" spans="1:11" ht="15.75">
      <c r="A36" s="27"/>
      <c r="B36" s="5"/>
      <c r="C36" s="6"/>
      <c r="D36" s="6"/>
      <c r="E36" s="17"/>
      <c r="F36" s="26">
        <f t="shared" si="0"/>
        <v>0</v>
      </c>
      <c r="G36" s="5"/>
      <c r="H36" s="6"/>
      <c r="I36" s="17"/>
      <c r="J36" s="6"/>
      <c r="K36" s="11"/>
    </row>
    <row r="37" spans="1:11" ht="15.75">
      <c r="A37" s="27"/>
      <c r="B37" s="5"/>
      <c r="C37" s="6"/>
      <c r="D37" s="6"/>
      <c r="E37" s="17"/>
      <c r="F37" s="26">
        <f t="shared" si="0"/>
        <v>0</v>
      </c>
      <c r="G37" s="5"/>
      <c r="H37" s="6"/>
      <c r="I37" s="17"/>
      <c r="J37" s="6"/>
      <c r="K37" s="11"/>
    </row>
    <row r="38" spans="1:11" ht="15.75">
      <c r="A38" s="27"/>
      <c r="B38" s="5"/>
      <c r="C38" s="6"/>
      <c r="D38" s="6"/>
      <c r="E38" s="17"/>
      <c r="F38" s="26">
        <f t="shared" si="0"/>
        <v>0</v>
      </c>
      <c r="G38" s="5"/>
      <c r="H38" s="6"/>
      <c r="I38" s="17"/>
      <c r="J38" s="6"/>
      <c r="K38" s="11"/>
    </row>
    <row r="39" spans="1:11" ht="15.75">
      <c r="A39" s="27"/>
      <c r="B39" s="5"/>
      <c r="C39" s="6"/>
      <c r="D39" s="6"/>
      <c r="E39" s="17"/>
      <c r="F39" s="26">
        <f t="shared" si="0"/>
        <v>0</v>
      </c>
      <c r="G39" s="5"/>
      <c r="H39" s="6"/>
      <c r="I39" s="17"/>
      <c r="J39" s="6"/>
      <c r="K39" s="11"/>
    </row>
    <row r="40" spans="1:11" ht="15.75">
      <c r="A40" s="27"/>
      <c r="B40" s="5"/>
      <c r="C40" s="6"/>
      <c r="D40" s="6"/>
      <c r="E40" s="17"/>
      <c r="F40" s="26">
        <f t="shared" si="0"/>
        <v>0</v>
      </c>
      <c r="G40" s="5"/>
      <c r="H40" s="6"/>
      <c r="I40" s="17"/>
      <c r="J40" s="6"/>
      <c r="K40" s="11"/>
    </row>
    <row r="41" spans="1:11" ht="15.75">
      <c r="A41" s="27"/>
      <c r="B41" s="5"/>
      <c r="C41" s="6"/>
      <c r="D41" s="6"/>
      <c r="E41" s="17"/>
      <c r="F41" s="26">
        <f t="shared" si="0"/>
        <v>0</v>
      </c>
      <c r="G41" s="5"/>
      <c r="H41" s="6"/>
      <c r="I41" s="17"/>
      <c r="J41" s="6"/>
      <c r="K41" s="11"/>
    </row>
    <row r="42" spans="1:11" ht="15.75">
      <c r="A42" s="27"/>
      <c r="B42" s="5"/>
      <c r="C42" s="6"/>
      <c r="D42" s="6"/>
      <c r="E42" s="17"/>
      <c r="F42" s="26">
        <f t="shared" si="0"/>
        <v>0</v>
      </c>
      <c r="G42" s="5"/>
      <c r="H42" s="6"/>
      <c r="I42" s="17"/>
      <c r="J42" s="6"/>
      <c r="K42" s="11"/>
    </row>
    <row r="43" spans="1:11" ht="15.75">
      <c r="A43" s="27"/>
      <c r="B43" s="5"/>
      <c r="C43" s="6"/>
      <c r="D43" s="6"/>
      <c r="E43" s="17"/>
      <c r="F43" s="26">
        <f t="shared" si="0"/>
        <v>0</v>
      </c>
      <c r="G43" s="5"/>
      <c r="H43" s="6"/>
      <c r="I43" s="17"/>
      <c r="J43" s="6"/>
      <c r="K43" s="11"/>
    </row>
    <row r="44" spans="1:11" ht="15.75">
      <c r="A44" s="16"/>
      <c r="B44" s="5"/>
      <c r="C44" s="6"/>
      <c r="D44" s="6"/>
      <c r="E44" s="17"/>
      <c r="F44" s="26">
        <f t="shared" si="0"/>
        <v>0</v>
      </c>
      <c r="G44" s="5"/>
      <c r="H44" s="6"/>
      <c r="I44" s="17"/>
      <c r="J44" s="6"/>
      <c r="K44" s="11"/>
    </row>
    <row r="45" spans="1:11" ht="15.75">
      <c r="A45" s="16"/>
      <c r="B45" s="5"/>
      <c r="C45" s="6"/>
      <c r="D45" s="6"/>
      <c r="E45" s="17"/>
      <c r="F45" s="26">
        <f t="shared" si="0"/>
        <v>0</v>
      </c>
      <c r="G45" s="5"/>
      <c r="H45" s="6"/>
      <c r="I45" s="17"/>
      <c r="J45" s="6"/>
      <c r="K45" s="11"/>
    </row>
    <row r="46" spans="1:11" ht="15.75">
      <c r="A46" s="28"/>
      <c r="B46" s="7"/>
      <c r="C46" s="8"/>
      <c r="D46" s="8"/>
      <c r="E46" s="18"/>
      <c r="F46" s="26">
        <f t="shared" si="0"/>
        <v>0</v>
      </c>
      <c r="G46" s="7"/>
      <c r="H46" s="8"/>
      <c r="I46" s="18"/>
      <c r="J46" s="8"/>
      <c r="K46" s="11"/>
    </row>
    <row r="47" spans="1:11" ht="15.75">
      <c r="A47" s="28"/>
      <c r="B47" s="7"/>
      <c r="C47" s="8"/>
      <c r="D47" s="8"/>
      <c r="E47" s="18"/>
      <c r="F47" s="26">
        <f t="shared" si="0"/>
        <v>0</v>
      </c>
      <c r="G47" s="7"/>
      <c r="H47" s="8"/>
      <c r="I47" s="18"/>
      <c r="J47" s="8"/>
      <c r="K47" s="11"/>
    </row>
    <row r="48" spans="1:11" ht="15.75">
      <c r="A48" s="28"/>
      <c r="B48" s="7"/>
      <c r="C48" s="8"/>
      <c r="D48" s="8"/>
      <c r="E48" s="18"/>
      <c r="F48" s="26">
        <f t="shared" si="0"/>
        <v>0</v>
      </c>
      <c r="G48" s="7"/>
      <c r="H48" s="8"/>
      <c r="I48" s="18"/>
      <c r="J48" s="8"/>
      <c r="K48" s="11"/>
    </row>
    <row r="49" spans="1:11" ht="15.75">
      <c r="A49" s="7"/>
      <c r="B49" s="20" t="s">
        <v>11</v>
      </c>
      <c r="C49" s="44">
        <f>SUM(C7:C48)</f>
        <v>696.521</v>
      </c>
      <c r="D49" s="21">
        <f>SUM(D7:D48)</f>
        <v>2559.9080000000004</v>
      </c>
      <c r="E49" s="22"/>
      <c r="F49" s="23">
        <f t="shared" si="0"/>
        <v>3256.429</v>
      </c>
      <c r="G49" s="24"/>
      <c r="H49" s="21">
        <f>SUM(H7:H48)</f>
        <v>587.38</v>
      </c>
      <c r="I49" s="22"/>
      <c r="J49" s="21">
        <f>SUM(J7:J48)</f>
        <v>2559.9100000000008</v>
      </c>
      <c r="K49" s="45">
        <f>C49-H49</f>
        <v>109.14099999999996</v>
      </c>
    </row>
    <row r="52" spans="2:8" ht="15.75">
      <c r="B52" s="15" t="s">
        <v>6</v>
      </c>
      <c r="F52" s="12"/>
      <c r="G52" s="33" t="s">
        <v>54</v>
      </c>
      <c r="H52" s="34"/>
    </row>
    <row r="53" spans="2:8" ht="15">
      <c r="B53" s="15"/>
      <c r="F53" s="13" t="s">
        <v>8</v>
      </c>
      <c r="G53" s="14"/>
      <c r="H53" s="14"/>
    </row>
    <row r="54" spans="2:8" ht="15.75">
      <c r="B54" s="15" t="s">
        <v>7</v>
      </c>
      <c r="F54" s="12"/>
      <c r="G54" s="33" t="s">
        <v>55</v>
      </c>
      <c r="H54" s="34"/>
    </row>
    <row r="55" spans="6:8" ht="15">
      <c r="F55" s="13" t="s">
        <v>8</v>
      </c>
      <c r="G55" s="14"/>
      <c r="H55" s="14"/>
    </row>
  </sheetData>
  <sheetProtection/>
  <mergeCells count="10">
    <mergeCell ref="G52:H52"/>
    <mergeCell ref="G54:H54"/>
    <mergeCell ref="A5:A6"/>
    <mergeCell ref="B5:B6"/>
    <mergeCell ref="C5:E5"/>
    <mergeCell ref="F5:F6"/>
    <mergeCell ref="G5:J5"/>
    <mergeCell ref="K5:K6"/>
    <mergeCell ref="B3:J3"/>
    <mergeCell ref="A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2020-01-10T13:19:37Z</dcterms:modified>
  <cp:category/>
  <cp:version/>
  <cp:contentType/>
  <cp:contentStatus/>
</cp:coreProperties>
</file>