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32760" yWindow="32760" windowWidth="19425" windowHeight="10365"/>
  </bookViews>
  <sheets>
    <sheet name="нова" sheetId="28" r:id="rId1"/>
    <sheet name="Лист1" sheetId="29" r:id="rId2"/>
  </sheets>
  <definedNames>
    <definedName name="_xlnm.Print_Titles" localSheetId="0">нова!$4:$6</definedName>
    <definedName name="_xlnm.Print_Area" localSheetId="0">нова!$A$1:$M$803</definedName>
  </definedNames>
  <calcPr calcId="181029" fullCalcOnLoad="1"/>
</workbook>
</file>

<file path=xl/calcChain.xml><?xml version="1.0" encoding="utf-8"?>
<calcChain xmlns="http://schemas.openxmlformats.org/spreadsheetml/2006/main">
  <c r="I776" i="28"/>
  <c r="I802"/>
  <c r="I794"/>
  <c r="I775"/>
  <c r="I801"/>
  <c r="M777"/>
  <c r="L777"/>
  <c r="K777"/>
  <c r="H3" i="29"/>
  <c r="I789" i="28"/>
  <c r="I785"/>
  <c r="I780"/>
  <c r="I760"/>
  <c r="I756"/>
  <c r="I752"/>
  <c r="I748"/>
  <c r="I743"/>
  <c r="I739"/>
  <c r="I735"/>
  <c r="U673"/>
  <c r="T673"/>
  <c r="S673"/>
  <c r="R673"/>
  <c r="M667"/>
  <c r="L667"/>
  <c r="K667"/>
  <c r="R289"/>
  <c r="R258"/>
  <c r="R227"/>
  <c r="R177"/>
  <c r="R144"/>
  <c r="I777"/>
  <c r="I803"/>
  <c r="I795"/>
  <c r="I793"/>
  <c r="I792"/>
  <c r="I800"/>
  <c r="I774"/>
</calcChain>
</file>

<file path=xl/sharedStrings.xml><?xml version="1.0" encoding="utf-8"?>
<sst xmlns="http://schemas.openxmlformats.org/spreadsheetml/2006/main" count="1975" uniqueCount="540">
  <si>
    <t>11.2.Забезпечення КНП "Київський міський центр крові" високочутливими тест-системами для проведення скринінгу донорської крові та її компонентів на наявність маркерів гемотрансмісивних інфекцій (ВІЛ 1/2 антиген/антитіло, HBsAg, anti Hbcore IgM+G, anti HCV, збудник сифілісу) методом імунохемілюмінесцентного аналізу (ІХЛА)</t>
  </si>
  <si>
    <t>11.3.Забезпечення КНП   "Київський міський центр кров" витратними матеріалами  для проведення скринінгу донорської крові та її компонентів на наявність маркерів гемотрансмісивних інфекцій молекулярно-генетичним методом (NAT)</t>
  </si>
  <si>
    <t>11.4.Забезпечення КНП  "Київський міський центр крові"  одноразовою пластикатною тарою типу "ГЕМАКОН" для заготівлі донорської крові та її компонентів, у тому числі з лейкофільтром</t>
  </si>
  <si>
    <t>11.5. Забезпечення КНП "Київський міський центр крові" витратним матеріалом для проведення апаратного плазма- та цитоферезу</t>
  </si>
  <si>
    <t>11.6. Забезпечення КНП "Київський міський центрр крові" витратним матеріалом для проведення вірусінактивації плазми</t>
  </si>
  <si>
    <t>11.7. Оснащення комп'ютерною технікою та програмним забезпеченням КНП "Киїський міський центр крові"та лікарняні банки крові з метою ствоення єдиної інформаційної системи служби крові міста</t>
  </si>
  <si>
    <t>12. Забезпечення слухопротезуванням осіб з проблемами слуху</t>
  </si>
  <si>
    <t xml:space="preserve">12.2. Забезпечення кохлеарними імплантами пацієнтів, які мають вади слуху         </t>
  </si>
  <si>
    <t xml:space="preserve">12.3. Здійснення заміни мовного процесора                        </t>
  </si>
  <si>
    <t xml:space="preserve">13. Забезпечення лікувальним харчуванням дітей, хворих на запальні хвороби товстого кишківника                   </t>
  </si>
  <si>
    <t>15. Репродуктивне здоров'я</t>
  </si>
  <si>
    <t>15.1. Створення умов безпечного материнства</t>
  </si>
  <si>
    <t xml:space="preserve">15.1.1. Забезпечення акушерських відділень препаратами для надання невідкладної медичної допомоги </t>
  </si>
  <si>
    <t>15.1.2.  Забезпечення закладів охорони здоров'я антирезусним імуноглобуліном для запобігання гемолітичній хворобі новонароджених відповідно до клінічного протоколу</t>
  </si>
  <si>
    <t xml:space="preserve">15.1.3. Забезпечення препаратами для лікування дихальних розладів новонароджених   </t>
  </si>
  <si>
    <t>15.1.4. Впровадження вакцинації дівчат, що не живуть статевим життям, проти папіломи - вірусу людини</t>
  </si>
  <si>
    <t>16. Хоспісна та паліативна допомога</t>
  </si>
  <si>
    <t>16.1. Забезпечення  засобами догляду (підгузки, пелюшки сечопоглинальні) пацієнтів паліативних відділень та паліативних хворих, яким надається допомога виїзними бригадами вдома</t>
  </si>
  <si>
    <t>16.2. Забезпечення засобами догляду важкохворих дітей-інвалідів  на амбулаторному етапі</t>
  </si>
  <si>
    <t>16.3. Забезпечення знеболювальним пластирем пацієнтів паліативних відділень, які мають виражений больовий синдром та потребують наркотичного знеболення</t>
  </si>
  <si>
    <t>17. Розвиток високоспеціалізованої медичної допомоги</t>
  </si>
  <si>
    <t>17.1. Нейрохірургія</t>
  </si>
  <si>
    <t>17.1.1. Закупівля медичних виробів, витратних матеріалів, лікарських засобів для нейрохірургічних втручань при судинно-мозкових захворюваннях</t>
  </si>
  <si>
    <t>17.1.2. Закупівля витратних матеріалів для пацієнтів зі спинальною травмою</t>
  </si>
  <si>
    <t>17. 2. Дитяча нейрохірургія</t>
  </si>
  <si>
    <t>17.2.1. Закупівля лікворошунтуючих систем для дітей (витратні матеріали)</t>
  </si>
  <si>
    <t>17.2.2. Закупівля систем для вимірювання внутрішньочерепного тиску у дітей (витратні матеріали)</t>
  </si>
  <si>
    <t xml:space="preserve">17.2.3. Закупівля наборів з титановими пластинами  для пластики черепа </t>
  </si>
  <si>
    <t>17.2.4. Закупівля губки гемостатичної</t>
  </si>
  <si>
    <t>17.3. Хірургія серця та судин</t>
  </si>
  <si>
    <t>1. Безкоштовні ліки (постанова КМУ 1303) для фінансування закладами охорони здоров'я вторинного та третинного рівня</t>
  </si>
  <si>
    <t>2. Відшкодування пільгових пенсій для закладами охорони здоров'я вторинного та третинного рівня</t>
  </si>
  <si>
    <t>РАЗОМ ПО МЦП "Здоров'я киян" на 2020 - 2022 роки</t>
  </si>
  <si>
    <t>Департамент охорони здоров'я,   комунальне некомерційне підприємство "Київський міський центр нефрології та діалізу" виконавчого органу Київської міської ради (Київської міської державної адміністрації)</t>
  </si>
  <si>
    <t>1.1.17. Реконструкція нежитлових приміщень на першому поверсі будівлі на вул. Будищанська, 3,  у Деснянському районі міста Києва для влаштування амбулаторії лікарів сімейної медицини</t>
  </si>
  <si>
    <t xml:space="preserve">1.1.18. Проведення капітальних ремонтів в ЗОЗ </t>
  </si>
  <si>
    <t xml:space="preserve">1.1.19. Закупівля обладнання для ЗОЗ            </t>
  </si>
  <si>
    <t>1.1.20. Будівництво багатопрофільної лікарні на території житлового масиву "Троєщина" на перретині вулиць М.Закревського та Милославської у Деснянському районі</t>
  </si>
  <si>
    <t xml:space="preserve">1.1.21. Будівництво центру первинної медико-санітарної допомоги на  на вул. Вишняківській, 15, ж/м Осокорки, 11 м-н, діл.4   </t>
  </si>
  <si>
    <t>показник продукту: кількість діючих комісій</t>
  </si>
  <si>
    <t>показник ефективності: середні витрати на огляд дитини, грн</t>
  </si>
  <si>
    <t>показник якості: рівень забезпечення проведення оглядів дітей (відповідно до звернень), %</t>
  </si>
  <si>
    <t>показник якості: рівень забезпечення психологічною допомогою відповідно до звернень, %</t>
  </si>
  <si>
    <t>Заклади охорони здоров'я, що засновані на комунальній власності територіальної громади м. Києва.</t>
  </si>
  <si>
    <t>Департамент охорони здоров'я,              КНП «Олександрівська клінічна лікарня м. Києва»</t>
  </si>
  <si>
    <t>Департамент охорони здоров'я, КНП «Київський міський центр дитячої нейрохірургії»</t>
  </si>
  <si>
    <t>Департамент охорони здоров'я,              КНП «Олександрівська клінічна лікарня м. Києва», КНП «Київська міська клінічна лікарня швидкої медичної допомоги»</t>
  </si>
  <si>
    <t>Департамент охорони здоров'я, КНП «Київська міська клінічна лікарня № 18»</t>
  </si>
  <si>
    <t>Департамент охорони здоров'я, КНП «Міський медичний центр проблем слуху та мовлення «СУВАГ»</t>
  </si>
  <si>
    <t>Департамент охорони здоров'я,                КНП  «Київський міський центр крові»</t>
  </si>
  <si>
    <t>Департамент охорони здоров'я,   КНП «Київська міська клінічна лікарня № 9»</t>
  </si>
  <si>
    <t>Департамент охорони здоров'я,   КНП «Дитяча клінічна лікарня № 6 Шевченківського району міста Києва»</t>
  </si>
  <si>
    <t>Департамент охорони здоров'я,    КНП «Київська міська дитяча клінічна лікарня № 1»</t>
  </si>
  <si>
    <t>Департамент охорони здоров'я,    КНП «Київська міська дитяча клінічна лікарня № 1», КНП «Київська міська клінічна лікарня № 9»</t>
  </si>
  <si>
    <t>Департамент охорони здоров'я,    КНП «Олександрівська клінічна лікарня м. Києва»</t>
  </si>
  <si>
    <t>Департамент охорони здоров'я,     КНП «Київська міська клінічна лікарня № 5»</t>
  </si>
  <si>
    <t xml:space="preserve">Департамент охорони здоров'я,    КНП «Київська міська клінічна лікарня  № 18» </t>
  </si>
  <si>
    <t>Департамент охорони здоров'я,   КНП «Київський міський центр нефрології та діалізу»</t>
  </si>
  <si>
    <t>Дарницька районна в місті Києві державна адміністрація</t>
  </si>
  <si>
    <t>Деснянська районна в місті Києві державна адміністрація</t>
  </si>
  <si>
    <t>Оболонська районна в місті Києві державна адміністрація</t>
  </si>
  <si>
    <t>Святошинська районна в місті Києві державна адміністрація</t>
  </si>
  <si>
    <t>КНП «Олександрівська клінічна лікарня м. Києва»</t>
  </si>
  <si>
    <t>Департамент охорони здоров'я,  комунальне підприємство з питань будівництва житлових будинків «Житлоінвестбуд-УКБ»</t>
  </si>
  <si>
    <t>Департамент охорони здоров'я,       КП «Інженерний центр»</t>
  </si>
  <si>
    <t>Департамент охорони здоров'я,                   КНП «Київський міський центр нефрології та діалізу»</t>
  </si>
  <si>
    <t>Департамент охорони здоров'я,                КНП «Київський міський центр нефрології та діалізу»</t>
  </si>
  <si>
    <t>Департамент охорони здоров'я,               КНП «Київський міський центр нефрології та діалізу»</t>
  </si>
  <si>
    <t>Департамент охорони здоров'я,              КНП «Київський міський центр нефрології та діалізу»</t>
  </si>
  <si>
    <t xml:space="preserve">Департамент охорони здоров'я,              КНП «Київська міська клінічна лікарня № 4» </t>
  </si>
  <si>
    <t xml:space="preserve">Департамент охорони здоров'я,              КНП «Київська міська дитяча клінічна лікарня № 1» </t>
  </si>
  <si>
    <t xml:space="preserve">Департамент охорони здоров'я,           КНП «Київський міський клінічний онкологічний центр» </t>
  </si>
  <si>
    <t xml:space="preserve">Департамент охорони здоров'я,             КНП «Київський міський клінічний онкологічний центр» </t>
  </si>
  <si>
    <t xml:space="preserve">Департамент охорони здоров'я,            КНП «Київський міський клінічний онкологічний центр» </t>
  </si>
  <si>
    <t>Департамент охорони здоров'я,    КНП «Олександрівська клінічна лікарня м. Києва»,            КНП «Київська міська дитяча клінічна лікарня № 1»</t>
  </si>
  <si>
    <t>Департамент охорони здоров'я,    КНП «Олександрівська клінічна лікарня м. Києва»,                КНП «Київська міська дитяча клінічна лікарня № 1»</t>
  </si>
  <si>
    <t>Департамент охорони здоров'я,    КНП «Олександрівська клінічна лікарня м. Києва»,              КНП «Київська міська дитяча клінічна лікарня № 1»</t>
  </si>
  <si>
    <t>Департамент охорони здоров'я,                  КНП «Київська міська дитяча клінічна лікарня № 1»</t>
  </si>
  <si>
    <t>Департамент охорони здоров'я,    КНП «Олександрівська клінічна лікарня м. Києва»,                   КНП «Київська міська дитяча клінічна лікарня № 1»</t>
  </si>
  <si>
    <t>Департамент охорони здоров'я,    КНП «Олександрівська клінічна лікарня м. Києва»,                  КНП «Київська міська дитяча клінічна лікарня № 1»</t>
  </si>
  <si>
    <t>Департамент охорони здоров'я,                КНП «Київська міська клінічна лікарня № 9»</t>
  </si>
  <si>
    <t>Департамент охорони здоров'я,    КНП «Олександрівська клінічна лікарня м. Києва»,                 КНП «Київська міська дитяча клінічна лікарня № 1»</t>
  </si>
  <si>
    <t>Департамент охорони здоров'я,                  КНП «Дитяча клінічна лікарня № 6 Шевченківського району міста Києва»</t>
  </si>
  <si>
    <t>Департамент охорони здоров'я,               КНП «Дитяча клінічна лікарня № 6 Шевченківського району міста Києва»</t>
  </si>
  <si>
    <t>Департамент охорони здоров'я,           КНП «Міський медичний центр проблем слуху та мовлення «СУВАГ»</t>
  </si>
  <si>
    <t>Департамент охорони здоров'я,             КНП «Міський медичний центр проблем слуху та мовлення «СУВАГ»</t>
  </si>
  <si>
    <t>Департамент охорони здоров'я, КНП  «Київський міський пологовий будинок №5»</t>
  </si>
  <si>
    <t>Департамент охорони здоров'я,             КНП «Київська міська клінічна лікарня № 1</t>
  </si>
  <si>
    <t>показник якості: рівень охоплення пацієнтів, %</t>
  </si>
  <si>
    <t xml:space="preserve">показник продукту:             кількість проведених занять/налаштувань слухових апаратів </t>
  </si>
  <si>
    <t>показник ефективності: середні витрати на надання послуги, грн</t>
  </si>
  <si>
    <t>Департамент охорони здоров'я, заклади охорони здоров'я, що засновані на комунальній власності територіальної громади                    м. Києва.</t>
  </si>
  <si>
    <t>Департамент охорони здоров'я,              КНП «Олександрівська клінічна лікарня                      м. Києва»</t>
  </si>
  <si>
    <t>Департамент охорони здоров'я,                 КНП «Київський центр трансплантації кісткового мозку»</t>
  </si>
  <si>
    <t>Департамент охорони здоров'я,                 КНП «Міський медичний центр проблем слуху та мовлення «СУВАГ»</t>
  </si>
  <si>
    <t>Департамент охорони здоров'я,                 КНП «Київська міська наркологічна клінічна лікарня «Соціотерапія»</t>
  </si>
  <si>
    <t>Департамент охорони здоров'я,                            КНП «Центр спортивної медицини міста Києва»</t>
  </si>
  <si>
    <t>показник продукту:             кількість проведених оглядів</t>
  </si>
  <si>
    <t>Додаток до Програми</t>
  </si>
  <si>
    <t>Строк виконання заходу</t>
  </si>
  <si>
    <t>Джерела фінансування</t>
  </si>
  <si>
    <t>2020 рік</t>
  </si>
  <si>
    <t>2021 рік</t>
  </si>
  <si>
    <t>2022 рік</t>
  </si>
  <si>
    <t>Міська цільова комплексна програма "Здоров'я киян" на 2020 - 2022 роки</t>
  </si>
  <si>
    <t>Всього:</t>
  </si>
  <si>
    <t>Бюджет міста Києва</t>
  </si>
  <si>
    <t>Інші кошти</t>
  </si>
  <si>
    <t xml:space="preserve">1.1. Профілактика вроджених аномалій. Забезпечення фолієвою кислотою вагітних жінок в перший триместр вагітності                   </t>
  </si>
  <si>
    <t>2020 - 2022</t>
  </si>
  <si>
    <t>Департамент охорони здоров'я</t>
  </si>
  <si>
    <t>показник затрат, тис. грн</t>
  </si>
  <si>
    <t>показник продукту: кількість осіб, що підлягають забезпеченню</t>
  </si>
  <si>
    <t>показник ефективності: витрати на одного пацієнта, тис. грн</t>
  </si>
  <si>
    <t>показник продукту: кількість осіб, що підлягають скринінгу для визначення цукру</t>
  </si>
  <si>
    <t>показник ефективності: витрати на одне дослідження,           тис. грн</t>
  </si>
  <si>
    <t>показник продукту: кількість осіб, що підлягають скринінгу для визначення холестерину</t>
  </si>
  <si>
    <t>показник ефективності: витрати на одне дослідження,            тис. грн</t>
  </si>
  <si>
    <t>показник продукту: кількість осіб, що підлягають обстеженню</t>
  </si>
  <si>
    <t>показник ефективності: витрати на одне дослідження, тис. грн</t>
  </si>
  <si>
    <t>показник продукту: кількість досліджень</t>
  </si>
  <si>
    <t>Департамент охорони здоров'я;  заклади, що надають первинну медичну допомогу</t>
  </si>
  <si>
    <t>показник продукту: кількість дітей, які підлягають забезпеченню, осіб</t>
  </si>
  <si>
    <t>показник ефективності: витрати на одну дитину,             тис. грн</t>
  </si>
  <si>
    <t>Підтримка киян, які потребують додаткової медичної допомоги</t>
  </si>
  <si>
    <t>показник продукту: кількість осіб, що підлягають забезпеченню, осіб</t>
  </si>
  <si>
    <t>показник ефективності:         витрати на одного працівника-пенсіонера, тис. грн</t>
  </si>
  <si>
    <t>показник якості:              рівень охоплення, %</t>
  </si>
  <si>
    <t>2. Зменшення поширеності інфекційних хвороб</t>
  </si>
  <si>
    <t>2.1. Забезпечення зниження рівня захворюваності груп епідемічного ризику на гепатит B шляхом проведення щеплень</t>
  </si>
  <si>
    <t>показник якості: показник охоплення щепленням, %</t>
  </si>
  <si>
    <t>2.2. Забезпечення проведення передсезонної імунопрофілактики грипу в групах епідемічного ризику (в тому числі дітей з будинків дитини, медичних працівників закладів охорони здоров'я)</t>
  </si>
  <si>
    <t>показник продукту: кількість пацієнтів, що потребують щеплення</t>
  </si>
  <si>
    <t>показник ефективності: витрати на одного медичного працівника, тис. грн</t>
  </si>
  <si>
    <t>показник якості: показник забезпечення щепленням, %</t>
  </si>
  <si>
    <t>2.3. Забезпечення закупівлі туберкуліну з метою своєчасної діагностики для лікувально-профілактичних закладів педіатричної мережі</t>
  </si>
  <si>
    <t>показник продукту: кількість дітей від 4 до 14 років</t>
  </si>
  <si>
    <t>показник якості: динаміка середнього розміру охоплення, %</t>
  </si>
  <si>
    <t>показник продукту: кількість хворих, які потребують забезпечення</t>
  </si>
  <si>
    <t>показник ефективності: середній обсяг витрат на одного хворого, тис. грн</t>
  </si>
  <si>
    <t>показник продукту: кількість хворих</t>
  </si>
  <si>
    <t>показник ефективності: витрати на одного хворого, тис. грн</t>
  </si>
  <si>
    <t>показник продукту: кількість досліджень - двічі на рік для хворих на цукровий діабет</t>
  </si>
  <si>
    <t>показник ефективності: орієнтовна вартість одного дослідження, тис. грн</t>
  </si>
  <si>
    <t>показник продукту:  кількість хворих, що потребує забезпечення</t>
  </si>
  <si>
    <t>показник якості: динаміка попередження виникнення ком, %</t>
  </si>
  <si>
    <t>показник продукту:  кількість пацієнтів, які потребують забезпечення, осіб</t>
  </si>
  <si>
    <t>показник продукту: кількість пацієнтів, які потребують забезпечення, осіб</t>
  </si>
  <si>
    <t>показник ефективності: вартість лікування одного хворого, тис. грн</t>
  </si>
  <si>
    <t>показник продукту:  кількість хворих та обстежень</t>
  </si>
  <si>
    <t>показник ефективності: витрати на трансплантаційний моніторинг одного хворого,тис. грн</t>
  </si>
  <si>
    <t>показник продукту:  кількість пацієнтів</t>
  </si>
  <si>
    <t>показник продукту: кількість пацієнтів, які потребують лікування анемії</t>
  </si>
  <si>
    <t>показник ефективності: затрати на одного пацієнта, тис. грн</t>
  </si>
  <si>
    <t>2020 -2022</t>
  </si>
  <si>
    <t xml:space="preserve">показник продукту:  кількість досліджень </t>
  </si>
  <si>
    <t>показник ефективності: вартість одного дослідження, тис. грн</t>
  </si>
  <si>
    <t>показник продукту: кількість пацієнтів, що підлягають проведенню терапії</t>
  </si>
  <si>
    <t>показник продукту:  кількість хворих із спастичною формою ДЦП</t>
  </si>
  <si>
    <t>показник ефективності: витрати на одну хвору дитину, тис. грн</t>
  </si>
  <si>
    <t>показник якості: рівень охоплення лікуванням дітей, хворих на ДЦП, %</t>
  </si>
  <si>
    <t>показник продукту: кількість хворих з резистентною формою епілепсії</t>
  </si>
  <si>
    <t>показник якості: рівень забезпечення хворих на епілепсію дітей ліками, %</t>
  </si>
  <si>
    <t>2020-2022</t>
  </si>
  <si>
    <t>показник продукту: кількість пацієнтів</t>
  </si>
  <si>
    <t>показник ефективності: вартість лікування одного пацієнта, тис. грн</t>
  </si>
  <si>
    <t>показник ефективності: орієнтовна вартість обстеження (лікування) одного пацієнта, тис. грн</t>
  </si>
  <si>
    <t>показник продукту, кількість хворих</t>
  </si>
  <si>
    <t>6.1. Забезпечення хворих засобами догляду за стомою</t>
  </si>
  <si>
    <t>показник ефективності, витрати на одного пацієнта, тис. грн</t>
  </si>
  <si>
    <t>показник продукту: кількість комплектів інструментарію, одиниць</t>
  </si>
  <si>
    <t>показник ефективності: вартість одного комплекту, тис. грн</t>
  </si>
  <si>
    <t>показник якості: рівень забезпечення інструментарієм для імплантації суглобів, %</t>
  </si>
  <si>
    <t>показник продукту: кількість пацієнтів, що підлягають лікуванню</t>
  </si>
  <si>
    <t xml:space="preserve">2020 - 2022 </t>
  </si>
  <si>
    <t>2020  - 2022</t>
  </si>
  <si>
    <t>показник якості, рівень забезпечення пацієнтів, що потребують забезпечення ліками, %</t>
  </si>
  <si>
    <t>показник якості, рівень забезпечення зубним протезуванням пацієнтів, %</t>
  </si>
  <si>
    <t>показник продукту, кількість пацієнтів, що потребують забезпечення</t>
  </si>
  <si>
    <t xml:space="preserve">показник продукту: кількість пацієнтів, осіб </t>
  </si>
  <si>
    <t>показник ефективност:   вартість лікування одного пацієнта, тис. грн</t>
  </si>
  <si>
    <t>показник продукту:  кількість хворих</t>
  </si>
  <si>
    <t>показник ефективності: вартість витратних матеріалів з розрахунку на одного пацієнта, тис. грн</t>
  </si>
  <si>
    <t>показник якості: рівень забезпечення витратними матеріалами пацієнтів, що підлягають оперативному лікуванню, %</t>
  </si>
  <si>
    <t>показник продукту:  кількість пацієнтів, які можуть бути прооперовані в закладах охорони здоров'я протягом року</t>
  </si>
  <si>
    <t>показник продукту:  кількість комплектів інструментарію</t>
  </si>
  <si>
    <t>показник якості: рівень забезпечення інструментарієм для ендопротезування суглобів, %</t>
  </si>
  <si>
    <t>показник продукту:  кількість пацієнтів, які можуть бути прооперовані в закладах охорони здоров'я протягом року, осіб</t>
  </si>
  <si>
    <t>показник продукту:  кількість комплектів інструментарію, одиниць</t>
  </si>
  <si>
    <t>показник якості: рівень забезпечення пацієнтів, що потребують лікування, %</t>
  </si>
  <si>
    <t>показник якості: рівень забезпечення пацієнтів, що потребують, ліками, %</t>
  </si>
  <si>
    <t>показник якості: рівень забезпечення пацієнтів лікувальним харчуванням, %</t>
  </si>
  <si>
    <t>показник ефективності:  вартість лікування одного хворого, тис. грн</t>
  </si>
  <si>
    <t>показник якості:  рівень забезпечення, пацієнтів, що потребують, ліками, %</t>
  </si>
  <si>
    <t>показник продукту:  кількість хворих дітей</t>
  </si>
  <si>
    <t>показник якості: рівень забезпечення ліками, %</t>
  </si>
  <si>
    <t>показник якості: рівень забезпечення лікувальним харчуванням, %</t>
  </si>
  <si>
    <t>показник продукту: кількість дітей</t>
  </si>
  <si>
    <t>показник якості: рівень забезпечення пацієнтів, що потребують забезпечення ліками, %</t>
  </si>
  <si>
    <t>показник якості: рівень забезпечення пацієнтів, які  потребують лікувального харчування, %</t>
  </si>
  <si>
    <t>показник якості: рівень забезпечення пацієнтів, які  потребують лікування, %</t>
  </si>
  <si>
    <t>показник продукту:  кількість дітей, хворих на нанізм</t>
  </si>
  <si>
    <t>показник якості: динаміка охоплення препаратами,  %</t>
  </si>
  <si>
    <t>показник ефективності: витрати на одну донацію, тис. грн</t>
  </si>
  <si>
    <t>показник продукту:  кількість проведених досліджень</t>
  </si>
  <si>
    <t>показник продукту:  кількість проведених скринінгових обстежень</t>
  </si>
  <si>
    <t>показник ефективності: середні витрати на одне дослідження, тис. грн</t>
  </si>
  <si>
    <t>показник продукту:  кількість донацій</t>
  </si>
  <si>
    <t>показник ефективності: середні витрати на одну донацію, тис. грн</t>
  </si>
  <si>
    <t>показник якості: рівень забезпечення тарою, %</t>
  </si>
  <si>
    <t>показник ефективності: середні витрати на донацію аферезу, тис. грн</t>
  </si>
  <si>
    <t>показник якості: забезпечення витратними матеріалами, %</t>
  </si>
  <si>
    <t>показник продукту:  кількість проведених процедур вірусінактивацій плазми</t>
  </si>
  <si>
    <t>показник ефективності: середні витрати на одну процедуру, тис. грн</t>
  </si>
  <si>
    <t>показник продукту: икількість закладів, що потребують оснащення</t>
  </si>
  <si>
    <t>показник ефективності: середні витрати на оснащення одного закладу, тис. грн</t>
  </si>
  <si>
    <t>показник продукту: кількість пацієнтів з вадами слуху</t>
  </si>
  <si>
    <t>показник ефективності: вартість одного мовного процесора, тис. грн</t>
  </si>
  <si>
    <t>показник продукту:  кількість породіль в пологових будинках, які потребують проведення невідкладної терапії</t>
  </si>
  <si>
    <t>показник ефективності: витрати на одну породіллю, тис. грн</t>
  </si>
  <si>
    <t>показник продукту: кількість жінок з тяжкими захворюваннями</t>
  </si>
  <si>
    <t>показник ефективності: витрати на одну пацієнтку</t>
  </si>
  <si>
    <t>показник продукту:  кількість передчасно народжених дітей, що потребують лікування дихальних розладів</t>
  </si>
  <si>
    <t>показник ефективності: витрати на лікування однієї дитини, тис. грн</t>
  </si>
  <si>
    <t>показник продукту:  кількість дівчаток від 10 до 14 років життя</t>
  </si>
  <si>
    <t>показник ефективності: вартість затрат на  вакцинацію однієї дитини, тис. грн</t>
  </si>
  <si>
    <t>показник продукту:  кількість стаціонарних ліжок у паліативних відділеннях</t>
  </si>
  <si>
    <t>показник ефективності: витрати на забезпечення засобами догляду одного хворого на 1день, тис. грн</t>
  </si>
  <si>
    <t>показник якості: рівень забезпечення засобами догляду, %</t>
  </si>
  <si>
    <t>показник якості: показник забезпечення засобами догляду, %</t>
  </si>
  <si>
    <t>показник продукту:  кількість пацієнтів, що підлягають лікуванню</t>
  </si>
  <si>
    <t>показник ефективності: витрати на лікування одного пацієнта, тис. грн</t>
  </si>
  <si>
    <t>показник продукту:  кількість пацієнтів, які потребують забезпечення витратними матеріалами</t>
  </si>
  <si>
    <t>показник продукту:  кількість обстежень</t>
  </si>
  <si>
    <t>показник ефективності: витрати на 1 обстеження, тис. грн</t>
  </si>
  <si>
    <t>показник ефективності: вартість одного набору, тис. грн</t>
  </si>
  <si>
    <t>показник продукту: витратних матеріалів на одну операцію</t>
  </si>
  <si>
    <t>показник продукту: кількість оперативних втручань</t>
  </si>
  <si>
    <t>показник ефективності: обсяг видатків  на  1 оперативне втручання, тис. грн</t>
  </si>
  <si>
    <t>Департамент охорони здоров'я,              КНП «Київська стоматологія»</t>
  </si>
  <si>
    <t>Державний бюджет</t>
  </si>
  <si>
    <t>показник продукту: кількість ЗОЗ, що підлягають забезпеченню</t>
  </si>
  <si>
    <t>показник продукту: кількість обєктів ремонту, одиниць</t>
  </si>
  <si>
    <t>показник ефективності: середня вартість обєкта,  тис. грн</t>
  </si>
  <si>
    <t>показник якості: рівень освоєння коштів, %</t>
  </si>
  <si>
    <t>показник ефективності: середні витрати на один заклад, тис. грн</t>
  </si>
  <si>
    <t>показник якості: показник забезпечення обладнанням,  %</t>
  </si>
  <si>
    <t>показник продукту: кількість ЗОЗ</t>
  </si>
  <si>
    <t>показник ефективності: середні витрати на один ЗОЗ,            тис. грн</t>
  </si>
  <si>
    <t>показник якості:  показник забезпечення ресурсом для відшкодування безкоштовних ліків, %</t>
  </si>
  <si>
    <t>показник ефективності: середні витрати на один ЗОЗ, тис. грн</t>
  </si>
  <si>
    <t>показник якості: забезпечення пільговою пенсією всіх пільгових пенсіонерів, %</t>
  </si>
  <si>
    <t>Приведення закладів охорони здоров'я у відповідність до сучасних потреб</t>
  </si>
  <si>
    <t>Розвиток первинної медико-санітарної      допомоги</t>
  </si>
  <si>
    <t xml:space="preserve"> Розвиток вторинної (спеціалізованої) медичної допомоги</t>
  </si>
  <si>
    <t>Департамент охорони здоров'я,           заклади охорони здоров'я</t>
  </si>
  <si>
    <t xml:space="preserve">Департамент охорони здоров'я,  Київська міська клінічна офтальмологічна лікарня "Центр мікрохірургії ока" </t>
  </si>
  <si>
    <t>показник продукту: кількість осіб, яким передбачено виплата</t>
  </si>
  <si>
    <t>показник продукту: кількість осіб, що підлягають вакцинації</t>
  </si>
  <si>
    <t>на 3%</t>
  </si>
  <si>
    <t>на 10%</t>
  </si>
  <si>
    <t>показник якості:            рівень охоплення, %</t>
  </si>
  <si>
    <t>показник якості: зниження рецидивів та ускладнень захворювання, %</t>
  </si>
  <si>
    <t>показник якості: рівень забезпечення пацієнтів, що потребують забезпечення харчовими продуктами, %</t>
  </si>
  <si>
    <t>показник якості: зменшення вроджених аномалій розвитку, %</t>
  </si>
  <si>
    <t>на 5%</t>
  </si>
  <si>
    <t xml:space="preserve">показник якості: зменшення занедбаних випадків, % </t>
  </si>
  <si>
    <t>на  2%</t>
  </si>
  <si>
    <t>показник якості: зменшення захворюваності дітей на гіпотиреоз,  %</t>
  </si>
  <si>
    <t>на 2%</t>
  </si>
  <si>
    <t>показник якості: зниження первинного виходу на івалідність, %</t>
  </si>
  <si>
    <t>на 20%</t>
  </si>
  <si>
    <t>на 25%</t>
  </si>
  <si>
    <t>показник якості: рівень забезпечення донорів обстеженням, %</t>
  </si>
  <si>
    <t>показник якості: рівень охоплення скринінговими обстеженнями, %</t>
  </si>
  <si>
    <t>показник якості: забезпеченість витратними матеріалами, %</t>
  </si>
  <si>
    <t>показник якості: рівень безпеки - забезпечення вірусінактивації плазми, %</t>
  </si>
  <si>
    <t>показник якості:  відсоток оснащення закладів до потреби, %</t>
  </si>
  <si>
    <t>5‰</t>
  </si>
  <si>
    <t>показник якості:  утримання показника малюкової смертності на рівні, ‰</t>
  </si>
  <si>
    <t>показник якості: зниження рівня захворюваності на рак шийки матки, %</t>
  </si>
  <si>
    <t>показник якості: рівень забезпечення необхідним обстеженням, %</t>
  </si>
  <si>
    <t>показник якості: рівень забезпечення діагностикою (лікуванням) пацієнтів, які  потребують, %</t>
  </si>
  <si>
    <t>на 15%</t>
  </si>
  <si>
    <t>на 7%</t>
  </si>
  <si>
    <t>показник якості: зменшення прогресування інвалідизації, %</t>
  </si>
  <si>
    <t>показник якості: зростання показника перебування онкологічних хворих на обліку 5 та більше років, %</t>
  </si>
  <si>
    <t>показник якості: рівень забезпечення пацієнтів засобами догляду за стомою, %</t>
  </si>
  <si>
    <t>показник якості: рівень забезпечення пацієнтів ургентним  ендопротезуванням, %</t>
  </si>
  <si>
    <t>показник якості: зменшення рівня летальності , %</t>
  </si>
  <si>
    <t>показник якості: зменшнення випадків кровотеч у хворих на коагулопатії,  %</t>
  </si>
  <si>
    <t>показник якості: збільшення  рівня 5-ти річної виживаності хворих, %</t>
  </si>
  <si>
    <t xml:space="preserve">показник якості: зменшення первинної інвалідності  населення від серцево-судинних захворювань, %   </t>
  </si>
  <si>
    <t xml:space="preserve"> на 4%</t>
  </si>
  <si>
    <t>на  8%</t>
  </si>
  <si>
    <t>на 4%</t>
  </si>
  <si>
    <t>на  6%</t>
  </si>
  <si>
    <t>показник якості:  кількість випадків материнської смертності, одиниць</t>
  </si>
  <si>
    <t xml:space="preserve">показник якості:   відсутність випадків смерті немовлят від гемолітичної хвороби новонароджених </t>
  </si>
  <si>
    <t>показник якості: зменшення летальності від інсультів , %</t>
  </si>
  <si>
    <t xml:space="preserve"> на 6%</t>
  </si>
  <si>
    <t>показник якості: покращення слухової функції на %</t>
  </si>
  <si>
    <t>показник якості, відновлення слухової функції на %</t>
  </si>
  <si>
    <t>показник якості: показник забезпечення хворих знеболюючими засобами, %</t>
  </si>
  <si>
    <t>показник якості: зменшенн інвалідизації хворих, %</t>
  </si>
  <si>
    <t>на 17%</t>
  </si>
  <si>
    <t>показник якості: зменшення випадків ускладнень,  %</t>
  </si>
  <si>
    <t xml:space="preserve">показник якості:  зменшення випадків  ускладнень,  % </t>
  </si>
  <si>
    <t>показник якості: рівень забезпечення річної потреби в  ендопротезуванні пацієнтів, %</t>
  </si>
  <si>
    <t>показник якості: зменшення рівня інвалідності  від ускладнень  вірусних гепатитів, на %</t>
  </si>
  <si>
    <t>на 81%</t>
  </si>
  <si>
    <t>на 84%</t>
  </si>
  <si>
    <t>на 86%</t>
  </si>
  <si>
    <t>до 74 %</t>
  </si>
  <si>
    <t>до 75%</t>
  </si>
  <si>
    <t>до 76%</t>
  </si>
  <si>
    <t>показник якості: зниження показника летальності хворих, які проходять лікування методом ЗНТ,  %</t>
  </si>
  <si>
    <t>до 16,5%</t>
  </si>
  <si>
    <t>до 15,5%</t>
  </si>
  <si>
    <t>до 15,2%</t>
  </si>
  <si>
    <t>показник якості: динаміка зростання показника верифікації морфологічних змін в нирках , %</t>
  </si>
  <si>
    <t>показник якості: запобігання розвиткуу дітей гідроцефалії , %</t>
  </si>
  <si>
    <t>показник якості:  зменшення смертності від гострих інфарктів міокарда, %</t>
  </si>
  <si>
    <t>показник якості:  запобігання кровотеч під час операційі в післяопераційному періоді , %</t>
  </si>
  <si>
    <t>показник якості:  попередження хвороби оперованого черепа у дітей, %</t>
  </si>
  <si>
    <t>показник якості: зниження  летальності хворих, які проходять лікування методом ЗНТ,  %</t>
  </si>
  <si>
    <t>показник якості: зниження летальності хворих, які проходять лікування методом ЗНТ,  %</t>
  </si>
  <si>
    <t>показник якості: зменшення випадків гострого відторгнення трансплатату , на %</t>
  </si>
  <si>
    <t>показник якості: зменшення випадків відторгнення трансплатату , на %</t>
  </si>
  <si>
    <r>
      <t>5</t>
    </r>
    <r>
      <rPr>
        <sz val="10"/>
        <rFont val="Calibri"/>
        <family val="2"/>
        <charset val="204"/>
      </rPr>
      <t>‰</t>
    </r>
  </si>
  <si>
    <t>показник продукту, кількість одиниць</t>
  </si>
  <si>
    <t>показник ефективності, обсяг витрат на автомобіль, тис. грн</t>
  </si>
  <si>
    <t>показник якості, рівень забезпечення, %</t>
  </si>
  <si>
    <t xml:space="preserve">показник якості: зменшення кількості випадків  ускладнень цукрового діабету (по відношенню до показника попереднього року), % </t>
  </si>
  <si>
    <t>2016- 2020</t>
  </si>
  <si>
    <t>2017- 2020</t>
  </si>
  <si>
    <t>2010 - 2020</t>
  </si>
  <si>
    <t>2017-2020</t>
  </si>
  <si>
    <t>2018 - 2020</t>
  </si>
  <si>
    <t>2013-2020</t>
  </si>
  <si>
    <t>1.1.2.Реконструкція будівель Київського міського перинатального центру - структурного підррозділу Київського міського центру репродуктивної  та перинатальної медицини на просп. Героїв Сталінграда, 16,                                             у Оболонському районі м.Києва</t>
  </si>
  <si>
    <t>1.1.3. Реконструкція будівлі Київського міського будинку дитини "Берізка" з прибудовою корпусу  фізичної та реабілітаційної медицини          на вул. Кубанської України (маршала Жукова), 4,  в Деснянському районі м.Києва</t>
  </si>
  <si>
    <t>1.1.4. Реконструкція з розширенням будівлі  Центру термічних уражень, реконструктивно-відновлювальної та пластичної хірургії КМКЛ № 2                         на вул. Краківській, 13</t>
  </si>
  <si>
    <t>1.1.11. Реконструкція приміщень захисної споруди № 101401 (модернізація по відведенню підземних вод), вул. Бориспільська, 30А</t>
  </si>
  <si>
    <t>1.1.13. Рекогнструкція басейну КНП "Центр первинної медико-санітарної допомоги №2", вул.  Василя Кучера, 5</t>
  </si>
  <si>
    <t>1.1.14. Реконструкція нежитлових приміщень на першому поверсі будівлі на бульв. Леоніда Бикова, 7-а,  у Деснянському районі м. Києва для влаштування амбулаторії лікарів сімейної медицини</t>
  </si>
  <si>
    <t xml:space="preserve">1.1.15. Реконструкція покрівлі та утеплення фасаду Центральної районної дитячої поліклініки на вул. Північній, 4а </t>
  </si>
  <si>
    <t>Реконструкція та капітальний ремонт закладів охорона здоров'я, оновлення їх матеріально-технічної бази</t>
  </si>
  <si>
    <t>показник продукту: кількість об'єктів ,  одиниць</t>
  </si>
  <si>
    <t>показник ефективності: середня вартість об'єкта, тис. грн</t>
  </si>
  <si>
    <t>показник якості:             рівень освоєння коштів, %</t>
  </si>
  <si>
    <t>показник продукту: кількість об'єктів ремонту,  одиниць</t>
  </si>
  <si>
    <t>1.1.12. Реконструкція амбулаторії лікарів сімейної медицини з прибудовою центру первинної медико-санітарної допомоги на вул. Гмирі,8, у Дарницькому районі м.Києва</t>
  </si>
  <si>
    <t>Будівництво нових закладів охорона здоров'я їх забезпечення сучасною матеріально-технічною базою</t>
  </si>
  <si>
    <t>показник продукту: кількість обєктів будівництва, одиниць</t>
  </si>
  <si>
    <t>2019 - 2022</t>
  </si>
  <si>
    <t>1.1.9. Реконструкція  будівлі на поспекті Свободи, 22-А під відділення екстреної (швидкої) медичної допомоги №7 у Подільському районі</t>
  </si>
  <si>
    <t>2018-2023</t>
  </si>
  <si>
    <t>2019- 2020</t>
  </si>
  <si>
    <t>2013- 2022</t>
  </si>
  <si>
    <t>2018- 2022</t>
  </si>
  <si>
    <t>2019 - 2021</t>
  </si>
  <si>
    <t>2019- 2022</t>
  </si>
  <si>
    <t>1.1.5. Реконструкція Київської міської туберкульозної лікарні № 2, селище Гостомель Київської області</t>
  </si>
  <si>
    <t>1.1.6. Реконструкція  нежилого  приміщення   під амбулаторію   лікарів  сімейної  медицини  за адресою:  Дарницький  бульвар, 23</t>
  </si>
  <si>
    <t>1.1.7. Реконструкція приймального відділення та спеціалізованих відділень Олександрівської клінічної лікарні м.Києва, благоустрій території та протизсувні роботи                                   на вул.Шовковичній, 39/1</t>
  </si>
  <si>
    <t>1.1.8. Реконструкція  частини   приміщень І-го поверху нежитлової будівлі  під амбулаторію загальної практики сімейної медицини  на вул. Райдужна, 23-А, у Дніпровському районі  м.Києва</t>
  </si>
  <si>
    <t>1.1.10. Реконструкція  будівлі відділення екстреної (швидкої) медичної допомоги 12 на вул.Джеймса Мейса, 3, у Солом'янському районі</t>
  </si>
  <si>
    <t>1.Консультативно-діагностичні центри</t>
  </si>
  <si>
    <t xml:space="preserve">1.1. Забезпечення витратними матеріалами для скринінгу населення  з метою ранньої діагностики цукрового діабету </t>
  </si>
  <si>
    <t>1.2. Забезпечення витратними матеріалами для скринінгу населення для визначення рівня холестерину</t>
  </si>
  <si>
    <t xml:space="preserve">1.3. Забезпечення витратними матеріалами для скринінгу населення для виявлення колоректального раку (тест на приховану кров в калі) </t>
  </si>
  <si>
    <t>1.4. Забезпечення дитячим харчуванням дітей перших двох років життя із малозабезпечених сімей в порядку, визначеному чинним законодавством</t>
  </si>
  <si>
    <t>1.5. Забезпечення виплати медичним працівникам комунальних некомерційних підприємств первинної ланки надання медичної допомоги пенсій за віком на пільгових умовах</t>
  </si>
  <si>
    <t xml:space="preserve">1.1.16.  Реконструкція  будівель з добудовою додаткового корпусу для розміщення Центру нейрореабілітації учасників АТО  Київської  міської клінічної лікарні №11 Дніпровського району м. Києва на вул. Рогозівській, 6,    </t>
  </si>
  <si>
    <t xml:space="preserve">2020 рік </t>
  </si>
  <si>
    <t xml:space="preserve">2021 рік </t>
  </si>
  <si>
    <t xml:space="preserve">2022 рік </t>
  </si>
  <si>
    <t>Обсяг фінансування,           (тис. грн)</t>
  </si>
  <si>
    <t xml:space="preserve">1.1.1.Реконструкція будівлі Київської міської клінічної лікарні №6 з розміщенням лікарні швидкої медичної допомоги "Правобережна" на проспекті космонавта Комарова, 3,  у Солом'янському районі м.Києва  </t>
  </si>
  <si>
    <t>Очікуваний результат (результативні показники)</t>
  </si>
  <si>
    <t>Назва показника</t>
  </si>
  <si>
    <t>Обсяги фінансування (тис. грн)</t>
  </si>
  <si>
    <t>Виконавці заходу</t>
  </si>
  <si>
    <t>Заходи програми</t>
  </si>
  <si>
    <t>Завдання програми</t>
  </si>
  <si>
    <t>Оперативна ціль Стратегії розвитку міста Києва</t>
  </si>
  <si>
    <t>Перелік завдань і заходів</t>
  </si>
  <si>
    <t>Міської цільової програми "Здоров'я киян" на 2020 - 2022 роки</t>
  </si>
  <si>
    <t>Забезпечення якісної та доступної медицини в м.Києві</t>
  </si>
  <si>
    <t>1.2. Забезпечення витратними матеріалами для проведення скринінгових обстежень дітей та вагітних жінок з метою визначення тіреоїдного статусу</t>
  </si>
  <si>
    <t>2. Розвиток ендокринологічної допомоги</t>
  </si>
  <si>
    <t>2.1. Цукровий діабет</t>
  </si>
  <si>
    <t>2.1.1. Забезпечення тест-смужками хворих на цукровий діабет для контролю рівня глюкози у крові</t>
  </si>
  <si>
    <t>2.1.2. Забезпечення  хворих на цукровий діабет інсулінами в порядку, визначеному Кабінетом Міністрів України</t>
  </si>
  <si>
    <t>2.1.3. Забезпечення витратними матеріалами до експрес - аналізаторів для вимірювання глікованого гемоглобіну</t>
  </si>
  <si>
    <t>2.1.4. Забезпечення приладами для постійної інфузії інсуліну (інсуліновими помпами) пацієнтів  з лабільним перебігом цукрового діабету</t>
  </si>
  <si>
    <t>2.1.5. Забезпечення пацієнтів з лабільним перебігом цукрового діабету комплектами витратних матеріалів до приладів для постійної інфузії інсуліну (інсулінових помп)</t>
  </si>
  <si>
    <t>2.1.6. Забезпечення дітей, хворих на цукровий діабет, препаратами глюкагону для невідкладної терапії гіпоглікемій</t>
  </si>
  <si>
    <t>3. Розвиток нефрологічної допомоги</t>
  </si>
  <si>
    <t xml:space="preserve">3.1. Забезпечення лікарськими засобаи,  медичними виробами та витратними матеріалами пацієнтів у до-, трансплантаційний та післяопераційний період з трансплантації нирки та солідних органів та інших хворих, які потребують імуносупресивної терапії  </t>
  </si>
  <si>
    <t xml:space="preserve">3.2. Забезпечення закупівлі медичних послуг з трансплатанційного моніторингу у до-, траннсплантаційний та післяопераційний період трансплантації нирки та солідних органів та інших хворих, які потребують імуносупресивної терапії </t>
  </si>
  <si>
    <t>3.3. Забезпечення закупівлі лікарських засобів, виробів медичного призначення, витратних матеріалів, необхідних для проведення екстракорпоральних методів лікування  (гемодіалізу, гемофільтрації,  перитонеального діалізу та інш.) у дітей та дорослих</t>
  </si>
  <si>
    <t>3.4. Забезпечення закупівлі лікарських засобів,  виробів медичного призначення, витратних матеріалів, необхідних для проведення екстракорпоральних методів лікування (плазмоферезу, плазмосорбції, плазмообміну, цитоферезу, гемоперфузії та інших) у дітей та дорослих</t>
  </si>
  <si>
    <t>3.5. Забезпечення закупівлі лікарських засобів для лікування анемії  (еритропоетини, препарати заліза) у пацієнтів із захворюваннями нирок</t>
  </si>
  <si>
    <t xml:space="preserve">3.6. Забезпечення закупівлі препаратів для корекції порушень фосфорно-кальцієвого обміну, вторинного гіперпаратиреозу для пацієнтів із захворюваннями нирок </t>
  </si>
  <si>
    <t xml:space="preserve">3.7.Забезпечення закупівлі медикаментів, засобів медичного призначення та витратних матеріалів, необхідних для проведення екстракорпоральних методів лікування у дітей та дорослих (гепарин, в тому числі низькомолекулярні, антисептики для рук та шкіри, вакцини проти гепатиту В та інше) </t>
  </si>
  <si>
    <t>3.8. Забезпечення закупівлі лабораторних реактивів для обстеження пацієнтів із захворюваннями нирок, пацієнтів до- та після трансплантації солідних органів і тканин, у тому числі реактивів для верифікації морфологічних змін в нирках після пункційної біопсії та хворих, які отримують екстракорпоральні методи лікування</t>
  </si>
  <si>
    <t>4. Розвиток неврологічної допомоги</t>
  </si>
  <si>
    <t>4.1. Розсіяний склероз</t>
  </si>
  <si>
    <r>
      <t xml:space="preserve">4.1. 1. Забезпечення проведення лікування хворим на </t>
    </r>
    <r>
      <rPr>
        <sz val="9"/>
        <rFont val="Times New Roman"/>
        <family val="1"/>
        <charset val="204"/>
      </rPr>
      <t>розсіяний склероз</t>
    </r>
  </si>
  <si>
    <t>4.2. Медична допомога дітям з ДЦП</t>
  </si>
  <si>
    <t>4.2.1.  Закупівля медикаментів для дітей, хворих на церебральний параліч (Ботулінічний токсин типу А)</t>
  </si>
  <si>
    <t>4.3. Медична допомога дітям, хворим на епілепсію</t>
  </si>
  <si>
    <t>4.3.1. Закупівля медикаментів для дітей, хворих на епілепсію</t>
  </si>
  <si>
    <t>5. Онкологічна служба</t>
  </si>
  <si>
    <t>5.1.Забезпечення Київського міського клінічного онкологічного центру лікарськими засобами та препаратами супроводу для лікування онкологічних хворих</t>
  </si>
  <si>
    <t>5.2. Забезпечення Київського міського клінічного онкологічного центру радіофармацевтичними препаратами, джерелами іонізуючого випромінювання, радіоізотопами</t>
  </si>
  <si>
    <t xml:space="preserve">5.3. Забезпечення Київського міського клінічного онкологічного центру комплектами систем для проведення внутрішньочеревної хіміогіпертермічної перфузії </t>
  </si>
  <si>
    <t>6. Розвиток офтальмохірургії</t>
  </si>
  <si>
    <t>6.1. Забезпечення закупівлі витратних матеріалів для проведення оперативних втручань при катаракті</t>
  </si>
  <si>
    <t>7. Адаптація стомованих хворих</t>
  </si>
  <si>
    <t>8. Ендопротезування суглобів</t>
  </si>
  <si>
    <t>8.1. Забезпечення закупівлі ендопротезів колінних та кульшових суглобів</t>
  </si>
  <si>
    <t>8.2. Забезпечення закупівлі інструментарію для імплантації ендопротезів колінних та кульшових суглобів</t>
  </si>
  <si>
    <t>8.3. Забезпечення закупівлі ендопротезів  кульшових суглобів  для екстреного протезування</t>
  </si>
  <si>
    <t>8.4. Забезпечення закупівлі інструментарію для для встановлення ендопротезів кульшових суглобів в ургентному порядку</t>
  </si>
  <si>
    <t xml:space="preserve">8.5. Забезпечення закупівлі ендопротезів плечових суглобів для  ендопротезування </t>
  </si>
  <si>
    <t>8.6. Забезпечення закупівлі інструментарію для встановлення ендопротезів плечового суглобу</t>
  </si>
  <si>
    <t>9. Зменшення поширеності інфекційних хвороб</t>
  </si>
  <si>
    <t>9.1. Забезпечення етіотропним противірусним лікуванням хворих на вірусний гепатит В і С</t>
  </si>
  <si>
    <t>10. Орфанні захворювання</t>
  </si>
  <si>
    <t>10.1. Рідкісні ендокринні хвороби, розлади харчування та порушення обміну речовин</t>
  </si>
  <si>
    <t>10.1.1. Муковісцидоз</t>
  </si>
  <si>
    <t>10.1.1.1.Забезпечити лікарськими засобами хворих на муковісцидоз</t>
  </si>
  <si>
    <t>10.1.1.2. Забезпечити хворих на муковісцидоз харчовими продуктами, що містять гідролізований білок та жирні кислоти з середньою довжиною ланцюга</t>
  </si>
  <si>
    <t>10.1.2. Фенілкетонурія</t>
  </si>
  <si>
    <t xml:space="preserve">10.1.2.1. Закупівля за бюджетні кошти продуктів лікувального харчування хворих на фенілкетонурію </t>
  </si>
  <si>
    <t>10.1.3. Хвороба Гоше</t>
  </si>
  <si>
    <t xml:space="preserve">10.1.5.2. Забезпечити  лікувальним харчуванням хворих на тирозинемію </t>
  </si>
  <si>
    <t>10.1.5.1. Забезпечити лікарськими засобами хворих  з тирозинемією</t>
  </si>
  <si>
    <t>10.1.3.1. Забезпечення лікарськими засобами дорослих  з хворобою Гоше</t>
  </si>
  <si>
    <t>10.1.3.2. Забезпечення лікарськими засобами дітей з хворобою Гоше</t>
  </si>
  <si>
    <t>10.1.4. Мукополісахаридоз</t>
  </si>
  <si>
    <t>10.1.4.1. Забезпечити лікарськими засобами хворих на мукополісахаридоз</t>
  </si>
  <si>
    <t>10.1.5. Тирозинемія</t>
  </si>
  <si>
    <t>10.2. Рідкісні хвороби крові й кровотворних органів та окремі порушення із залученням імунного механізму</t>
  </si>
  <si>
    <t>10.2.1. Коагулопатії</t>
  </si>
  <si>
    <t>10.2.1.1. Забезпечення препаратами замісної терапії дітей, хворих на коагулопатії</t>
  </si>
  <si>
    <t>10.2.1.2. Забезпечення препаратами замісної терапії дорослих, хворих на коагулопатії</t>
  </si>
  <si>
    <t>10.2.1.3. Забезпечення лікарськими засобами хворих на ідіопатичну тромбоцитопенічну пурпуру</t>
  </si>
  <si>
    <t>10.3. Вроджені імунодефіцити</t>
  </si>
  <si>
    <t>10.3.1. Забезпечення лікарськими засобами хворих на  первинний імунодефіцит</t>
  </si>
  <si>
    <t>10.3.2. Забезпечення лікарськими засобами дітей хворих на нейтропенію</t>
  </si>
  <si>
    <t xml:space="preserve">10.4. Системний васкуліт з залученням імунного механізму </t>
  </si>
  <si>
    <t>10.4.1. Забезпечення лікарськими засобами дітей з хворобою Кавасакі</t>
  </si>
  <si>
    <t>10.5. Рідкісні хвороби нервової системи</t>
  </si>
  <si>
    <t>10.5.1.Спінальна м'язова атрофія</t>
  </si>
  <si>
    <t>10.6. Рідкісні вроджені вади розвитку, деформації та хромосомні аномалії</t>
  </si>
  <si>
    <t>10.6.1. Бульозний епідермоліз</t>
  </si>
  <si>
    <t>10.6.1.1. Забезпечення лікарськими засобами та медичними виробами хворих з бульозним епідермолізом</t>
  </si>
  <si>
    <t xml:space="preserve">10.5.1.1. Закупівля сумішей лікувального харчування для хворих на спінальну м'язову атрофію  </t>
  </si>
  <si>
    <t>10.6.1.2. Забезпечення лікувальним харчуванням хворих з бульозним епідермолізом</t>
  </si>
  <si>
    <t>10.7. Акромегалі і гіпофізарний гігантизм</t>
  </si>
  <si>
    <t>10.7.1. Забезпечення лікарськими засобами дорослих хворих з акромегалією та гігантизмом</t>
  </si>
  <si>
    <t>10.7.2. Забезпечення лікарськими засобами дітей з гігантизмом</t>
  </si>
  <si>
    <t>10.8.1. Забезпечення препаратами гормону росту дітей, хворих на гіпофізарний нанізм та нанізм різного походження</t>
  </si>
  <si>
    <t>10.9. Передчасне статеве дозрівання центрального походження</t>
  </si>
  <si>
    <t>10.8. Гіпофізарний нанізм та нанізм різного походження</t>
  </si>
  <si>
    <t>10.10. Рідкісні хвороби системи кровообігу</t>
  </si>
  <si>
    <t>10.9.1. Забезпечення дітей з передчасним статевим розвитком аналогами гонадотропін -рилізинг гормону</t>
  </si>
  <si>
    <t>10.11. Рідкісні новоутворення</t>
  </si>
  <si>
    <t>10.10.1. Легенева гіпертензія</t>
  </si>
  <si>
    <t>10.10.1.1. Забезпечення лікарськими засобами хворих на легеневу гіпертензію</t>
  </si>
  <si>
    <t>10.11.1. Забезпечення хіміопрепаратами та супроводжуючою терапією хворих з онкогематологічною патологією</t>
  </si>
  <si>
    <t>13.1. Забезпечення слуховими апаратами інвалідів та соціально незахищених верств населення, які мають вади слуху</t>
  </si>
  <si>
    <t xml:space="preserve">  Підвищення ефективності системи управління у галузі охорони здоров'я</t>
  </si>
  <si>
    <t>Створення належних організаційних умов для функціонування єдиного медичного простору</t>
  </si>
  <si>
    <t>1. Оновлення парку автомобілів екстреної (швидкої) медичної допомоги, у тому числі реанімобілів для транспортування новонароджених</t>
  </si>
  <si>
    <t>Вдосконалення системи надання екстреної медичної допомоги та медицини катастроф</t>
  </si>
  <si>
    <t>показник продукту:               кількість викликів</t>
  </si>
  <si>
    <t>показник продукту:             кількість машино/годин</t>
  </si>
  <si>
    <t>показник ефективності: середні витрати на одну машино/годину, грн</t>
  </si>
  <si>
    <t>показник продукту: кількість осіб, яким передбачено надання послуг</t>
  </si>
  <si>
    <t>показник продукту: кількість протезів</t>
  </si>
  <si>
    <t>показник продукту: кількість осіб</t>
  </si>
  <si>
    <t>показник ефективності: середні витрати на пацієнта, тис. грн</t>
  </si>
  <si>
    <t>показник ефективності: середні витрати на один протез, тис. грн</t>
  </si>
  <si>
    <t xml:space="preserve">показник продукту: кількість осіб, </t>
  </si>
  <si>
    <t>10.12. Рідкісні хвороби кістково-м'язової системи та сполучної тканини</t>
  </si>
  <si>
    <t>10.12.1. Ювенільний ревматоїдний артрит</t>
  </si>
  <si>
    <t>показник ефективності: середньомісячний обсяг  додаткових виплат заробітної плати на одного фахівця з базовою та неповною вищою освітою (без нарахувань), грн</t>
  </si>
  <si>
    <t>показник ефективності: середньомісячний обсяг  додаткових виплат заробітної плати на одного працівника молодшого медичного персоналу (без нарахувань), грн</t>
  </si>
  <si>
    <t>показник якості:  охоплення медичного персоналу, %</t>
  </si>
  <si>
    <t>показник продукту:  кількість пацієнтів, осіб</t>
  </si>
  <si>
    <t>показник якості, рівень охоплення лікуванням, %</t>
  </si>
  <si>
    <t xml:space="preserve">10.12.1.1. Забезпечення лікарськими засобами хворих на ювенільний ревматоїдний артрит </t>
  </si>
  <si>
    <t>Департамент охорони здоров'я, заклади охорони здоров'я, що засновані на комунальній власності територіальної громади м. Києва.</t>
  </si>
  <si>
    <t>показник якості: рівень охоплення лікуванням,%</t>
  </si>
  <si>
    <t xml:space="preserve">14. Забезпечення медичними виробами хворих з порушенням функції тазових органів                   </t>
  </si>
  <si>
    <t>18.3.1. Забезпечити кардіохірургічні відділення необхідними медичними виробами та лікарськими засобами</t>
  </si>
  <si>
    <t xml:space="preserve">показник якості: динаміка росту кількості проведених трансплантацій у порівнянні з попереднім роком, % </t>
  </si>
  <si>
    <t>показник продукту:             кількість лікарів, осіб</t>
  </si>
  <si>
    <t>показник продукту:             кількість фахівців з базовою та неповною вищою освітою, осіб</t>
  </si>
  <si>
    <t>показник продукту:             кількість осіб молодшого медичного персоналу</t>
  </si>
  <si>
    <t>показник ефективності: середньомісячний обсяг  додаткових виплат заробітної плати на одного лікаря (без нарахувань), грн</t>
  </si>
  <si>
    <t>показник ефективності: середні витрати на одну особу, тис. грн</t>
  </si>
  <si>
    <t xml:space="preserve">показник якості: динаміка росту кількості пролікованих хворих у порівнянні з попереднім роком, % </t>
  </si>
  <si>
    <t>показник ефективності:                  середні витрати на функціонування однієї комісії, тис. грн</t>
  </si>
  <si>
    <t>показник якості: рівень  забезпечення функціонування  комісій, %</t>
  </si>
  <si>
    <t>показник ефективності: середні витрати на пацієнта, грн</t>
  </si>
  <si>
    <t>показник якості: рівень забезпечення проведення оглядів пацієнтів (відповідно до звернень МВС), %</t>
  </si>
  <si>
    <t>показник продукту:             кількість дзвінків</t>
  </si>
  <si>
    <t>показник продукту:             кількість особистих звернень</t>
  </si>
  <si>
    <t>показник ефективності: середні витрати на одне звернення/дзвінок, тис.грн</t>
  </si>
  <si>
    <t>показник якості: рівень забезпечення закладів автотранспортом, %</t>
  </si>
  <si>
    <t>11. Розвиток служби крові</t>
  </si>
  <si>
    <t>11.1.Впровадження обстеження донорів крові та її копонентів  реципієнтів на Kell-належність при трансфузіях</t>
  </si>
  <si>
    <t>2021 - 2022</t>
  </si>
  <si>
    <t>показник ефективності: середні витрати на ліжко/день, грн</t>
  </si>
  <si>
    <t>показник продукту: кількість ліжко-днів</t>
  </si>
  <si>
    <t>показник продукту:             завантаженість ліжкового фонду у, днів</t>
  </si>
  <si>
    <t>Департамент охорони здоров'я,                            КНП "Київська міська клінічна лікарня №3"»</t>
  </si>
  <si>
    <t>15. Забезпечення автотранспортом КНП "Центр екстреної медичної допомоги та медицини катастроф міста Києва" виконавчого органу Київської міської ради (Київської міської державної адміністрації) для надання швидкої та екстреної медичної допомоги</t>
  </si>
  <si>
    <t>17. Забезпечення  автотранспортом закладів охорони здоров'я для надання стаціонарної та медичної допомоги</t>
  </si>
  <si>
    <t>18. Забезпечення автотранспортом закладів охорони здоров'я для надання паліативної медичної допомоги</t>
  </si>
  <si>
    <t>3.  Підвищення оплати праці медичних працівників комунальних закладів охорони здоров'я надання вторинної та високоспеціалізованої медичної допомоги</t>
  </si>
  <si>
    <t xml:space="preserve">4. Надання населенню медичних послуг понад обсяг, передбачений програмою державних гарантій медичного обслуговування населення із  санаторно-реабілітаційного лікування дітей та підлітків міста Києва </t>
  </si>
  <si>
    <t>5. Надання населенню медичних послуг понад обсяг, передбачений програмою державних гарантій медичного обслуговування населення із проведення аутологічної трансплантації гемопоетичних стовбурових клітин пацієнтам , які проживають на території міста  Києва не менше року.</t>
  </si>
  <si>
    <t xml:space="preserve">6. Надання населенню медичних послуг понад обсяг, передбачений програмою державних гарантій медичного обслуговування населення із  зубного протезування та лікування пільгових категорій населення, в т.ч. пенсіонерів </t>
  </si>
  <si>
    <t xml:space="preserve">7. Надання населенню медичних послуг понад обсяг, передбачений програмою державних гарантій медичного обслуговування населення із зубного протезування та лікування осіб, яким надано статус учасника бойових дій </t>
  </si>
  <si>
    <t xml:space="preserve">8. Надання населенню медичних послуг понад обсяг, передбачений програмою державних гарантій медичного обслуговування населення із огляду дітей згідно з постановою Кабінету Міністрів України від 8 жовтня 2008 р. № 905 </t>
  </si>
  <si>
    <t xml:space="preserve">9. Надання населенню медичних послуг понад обсяг, передбачений програмою державних гарантій медичного обслуговування населення із огляду  військовою лікарською комісією  
кандидатів на військову службу та військовозобовязаних </t>
  </si>
  <si>
    <t xml:space="preserve">10. Надання населенню медичних послуг понад обсяг, передбачений програмою державних гарантій медичного обслуговування населення із проведення оглядів на стан сп'яніння за направленням правоохоронних органів </t>
  </si>
  <si>
    <t xml:space="preserve">11. Надання населенню медичних послуг понад обсяг, передбачений програмою державних гарантій медичного обслуговування населення із психологічної допомоги  при станах душевної кризи, в режимі "Телефону довіри" та особистих звернень (в тому числі учасникам АТО) </t>
  </si>
  <si>
    <t>12. Надання населенню медичних послуг понад обсяг, передбачений програмою державних гарантій медичного обслуговування населення із надання сурдологічної допомоги дітям та дорослим з вадами слуху та мовлення</t>
  </si>
  <si>
    <t xml:space="preserve">13. Надання населенню медичних послуг понад обсяг, передбачений програмою державних гарантій медичного обслуговування населення із проведення  оглядів фізкультурників та спортсменів </t>
  </si>
  <si>
    <t>14. Надання населенню медичних послуг понад обсяг, передбачений програмою державних гарантій медичного обслуговування населення із стаціонарної психіатричної допомоги в умовах, які виключають небезпечну поведінку (запобіжний захід ст. 508 КПК)</t>
  </si>
  <si>
    <t>Департамент охорони здоров'я,                   Заклади охорони здоров'я</t>
  </si>
  <si>
    <t>Департамент охорони здоров'я,                  КО "Київмедспецтранс", Заклади охорони здоров'я</t>
  </si>
</sst>
</file>

<file path=xl/styles.xml><?xml version="1.0" encoding="utf-8"?>
<styleSheet xmlns="http://schemas.openxmlformats.org/spreadsheetml/2006/main">
  <numFmts count="7">
    <numFmt numFmtId="174" formatCode="#,##0.0"/>
    <numFmt numFmtId="175" formatCode="#,##0.000"/>
    <numFmt numFmtId="176" formatCode="0.000"/>
    <numFmt numFmtId="177" formatCode="#,##0.0000"/>
    <numFmt numFmtId="178" formatCode="0.0000"/>
    <numFmt numFmtId="179" formatCode="0.0"/>
    <numFmt numFmtId="180" formatCode="0.0%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</cellStyleXfs>
  <cellXfs count="426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 vertical="top" wrapText="1"/>
    </xf>
    <xf numFmtId="175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17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top" wrapText="1"/>
    </xf>
    <xf numFmtId="177" fontId="1" fillId="0" borderId="1" xfId="0" applyNumberFormat="1" applyFont="1" applyFill="1" applyBorder="1" applyAlignment="1">
      <alignment horizontal="center" vertical="top"/>
    </xf>
    <xf numFmtId="0" fontId="5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/>
    </xf>
    <xf numFmtId="0" fontId="6" fillId="0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/>
    </xf>
    <xf numFmtId="179" fontId="1" fillId="0" borderId="1" xfId="1" applyNumberFormat="1" applyFont="1" applyFill="1" applyBorder="1" applyAlignment="1">
      <alignment horizontal="right" vertical="center" wrapText="1"/>
    </xf>
    <xf numFmtId="179" fontId="1" fillId="0" borderId="1" xfId="1" applyNumberFormat="1" applyFont="1" applyFill="1" applyBorder="1" applyAlignment="1">
      <alignment horizontal="right" vertical="center"/>
    </xf>
    <xf numFmtId="1" fontId="1" fillId="0" borderId="1" xfId="1" applyNumberFormat="1" applyFont="1" applyFill="1" applyBorder="1" applyAlignment="1">
      <alignment horizontal="right" vertical="center" wrapText="1"/>
    </xf>
    <xf numFmtId="1" fontId="1" fillId="0" borderId="1" xfId="1" applyNumberFormat="1" applyFont="1" applyFill="1" applyBorder="1" applyAlignment="1">
      <alignment horizontal="right" vertical="center"/>
    </xf>
    <xf numFmtId="9" fontId="1" fillId="0" borderId="1" xfId="1" applyNumberFormat="1" applyFont="1" applyFill="1" applyBorder="1" applyAlignment="1">
      <alignment horizontal="right" vertical="center"/>
    </xf>
    <xf numFmtId="174" fontId="1" fillId="0" borderId="1" xfId="1" applyNumberFormat="1" applyFont="1" applyFill="1" applyBorder="1" applyAlignment="1">
      <alignment horizontal="right" vertical="center" wrapText="1"/>
    </xf>
    <xf numFmtId="3" fontId="1" fillId="0" borderId="1" xfId="1" applyNumberFormat="1" applyFont="1" applyFill="1" applyBorder="1" applyAlignment="1">
      <alignment horizontal="right" vertical="center"/>
    </xf>
    <xf numFmtId="2" fontId="1" fillId="0" borderId="1" xfId="1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174" fontId="1" fillId="0" borderId="6" xfId="1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justify" wrapText="1"/>
    </xf>
    <xf numFmtId="4" fontId="1" fillId="0" borderId="9" xfId="0" applyNumberFormat="1" applyFont="1" applyFill="1" applyBorder="1" applyAlignment="1">
      <alignment horizontal="center" vertical="justify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4" fontId="1" fillId="0" borderId="3" xfId="1" applyNumberFormat="1" applyFont="1" applyFill="1" applyBorder="1" applyAlignment="1">
      <alignment horizontal="center" vertical="center" wrapText="1"/>
    </xf>
    <xf numFmtId="9" fontId="1" fillId="0" borderId="3" xfId="1" applyNumberFormat="1" applyFont="1" applyFill="1" applyBorder="1" applyAlignment="1">
      <alignment horizontal="right" vertical="center"/>
    </xf>
    <xf numFmtId="179" fontId="1" fillId="0" borderId="3" xfId="1" applyNumberFormat="1" applyFont="1" applyFill="1" applyBorder="1" applyAlignment="1">
      <alignment horizontal="right" vertical="center" wrapText="1"/>
    </xf>
    <xf numFmtId="179" fontId="1" fillId="0" borderId="3" xfId="1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justify" wrapText="1"/>
    </xf>
    <xf numFmtId="0" fontId="1" fillId="0" borderId="13" xfId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1" applyNumberFormat="1" applyFont="1" applyFill="1" applyBorder="1" applyAlignment="1">
      <alignment horizontal="center" vertical="center" wrapText="1"/>
    </xf>
    <xf numFmtId="9" fontId="1" fillId="0" borderId="15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9" fontId="1" fillId="0" borderId="15" xfId="1" applyNumberFormat="1" applyFont="1" applyFill="1" applyBorder="1" applyAlignment="1">
      <alignment horizontal="right" vertical="center" wrapText="1"/>
    </xf>
    <xf numFmtId="9" fontId="1" fillId="0" borderId="15" xfId="1" applyNumberFormat="1" applyFont="1" applyFill="1" applyBorder="1" applyAlignment="1">
      <alignment horizontal="right" vertical="center"/>
    </xf>
    <xf numFmtId="4" fontId="1" fillId="0" borderId="3" xfId="1" applyNumberFormat="1" applyFont="1" applyFill="1" applyBorder="1" applyAlignment="1">
      <alignment horizontal="right" vertical="center" wrapText="1"/>
    </xf>
    <xf numFmtId="174" fontId="1" fillId="0" borderId="14" xfId="1" applyNumberFormat="1" applyFont="1" applyFill="1" applyBorder="1" applyAlignment="1">
      <alignment horizontal="center" vertical="center" wrapText="1"/>
    </xf>
    <xf numFmtId="174" fontId="1" fillId="0" borderId="3" xfId="1" applyNumberFormat="1" applyFont="1" applyFill="1" applyBorder="1" applyAlignment="1">
      <alignment horizontal="right" vertical="center" wrapText="1"/>
    </xf>
    <xf numFmtId="174" fontId="1" fillId="0" borderId="8" xfId="1" applyNumberFormat="1" applyFont="1" applyFill="1" applyBorder="1" applyAlignment="1">
      <alignment horizontal="center" vertical="center" wrapText="1"/>
    </xf>
    <xf numFmtId="179" fontId="1" fillId="0" borderId="15" xfId="1" applyNumberFormat="1" applyFont="1" applyFill="1" applyBorder="1" applyAlignment="1">
      <alignment horizontal="right" vertical="center" wrapText="1"/>
    </xf>
    <xf numFmtId="179" fontId="1" fillId="0" borderId="15" xfId="1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4" fontId="1" fillId="0" borderId="8" xfId="0" applyNumberFormat="1" applyFont="1" applyFill="1" applyBorder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/>
    </xf>
    <xf numFmtId="174" fontId="1" fillId="0" borderId="14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174" fontId="1" fillId="0" borderId="8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top" wrapText="1"/>
    </xf>
    <xf numFmtId="9" fontId="1" fillId="0" borderId="15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justify" wrapText="1"/>
    </xf>
    <xf numFmtId="174" fontId="1" fillId="0" borderId="1" xfId="0" applyNumberFormat="1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6" fillId="0" borderId="10" xfId="0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/>
    <xf numFmtId="4" fontId="2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11" fillId="0" borderId="3" xfId="0" applyNumberFormat="1" applyFont="1" applyFill="1" applyBorder="1" applyAlignment="1">
      <alignment horizontal="center" vertical="center"/>
    </xf>
    <xf numFmtId="174" fontId="11" fillId="0" borderId="3" xfId="0" applyNumberFormat="1" applyFont="1" applyFill="1" applyBorder="1" applyAlignment="1">
      <alignment horizontal="center" vertical="center"/>
    </xf>
    <xf numFmtId="179" fontId="11" fillId="0" borderId="3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/>
    </xf>
    <xf numFmtId="174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0" xfId="0" applyFill="1"/>
    <xf numFmtId="0" fontId="0" fillId="0" borderId="1" xfId="0" applyFill="1" applyBorder="1"/>
    <xf numFmtId="4" fontId="1" fillId="0" borderId="1" xfId="1" applyNumberFormat="1" applyFont="1" applyFill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horizontal="center" vertical="justify" wrapText="1"/>
    </xf>
    <xf numFmtId="9" fontId="1" fillId="0" borderId="2" xfId="0" applyNumberFormat="1" applyFont="1" applyFill="1" applyBorder="1" applyAlignment="1">
      <alignment horizontal="center" vertical="top" wrapText="1"/>
    </xf>
    <xf numFmtId="9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/>
    </xf>
    <xf numFmtId="174" fontId="1" fillId="0" borderId="9" xfId="0" applyNumberFormat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justify" wrapText="1"/>
    </xf>
    <xf numFmtId="4" fontId="1" fillId="0" borderId="4" xfId="0" applyNumberFormat="1" applyFont="1" applyFill="1" applyBorder="1" applyAlignment="1">
      <alignment horizontal="center" vertical="justify" wrapText="1"/>
    </xf>
    <xf numFmtId="4" fontId="1" fillId="0" borderId="3" xfId="0" applyNumberFormat="1" applyFont="1" applyFill="1" applyBorder="1" applyAlignment="1">
      <alignment horizontal="center" vertical="justify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lef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top"/>
    </xf>
    <xf numFmtId="0" fontId="5" fillId="0" borderId="4" xfId="0" applyFont="1" applyFill="1" applyBorder="1"/>
    <xf numFmtId="0" fontId="2" fillId="0" borderId="23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9" fontId="1" fillId="0" borderId="2" xfId="0" applyNumberFormat="1" applyFont="1" applyFill="1" applyBorder="1" applyAlignment="1">
      <alignment horizontal="center" vertical="top" wrapText="1"/>
    </xf>
    <xf numFmtId="9" fontId="1" fillId="0" borderId="4" xfId="0" applyNumberFormat="1" applyFont="1" applyFill="1" applyBorder="1" applyAlignment="1">
      <alignment horizontal="center" vertical="top" wrapText="1"/>
    </xf>
    <xf numFmtId="9" fontId="1" fillId="0" borderId="24" xfId="0" applyNumberFormat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74" fontId="1" fillId="0" borderId="23" xfId="0" applyNumberFormat="1" applyFont="1" applyFill="1" applyBorder="1" applyAlignment="1">
      <alignment horizontal="center" vertical="justify" wrapText="1"/>
    </xf>
    <xf numFmtId="174" fontId="1" fillId="0" borderId="4" xfId="0" applyNumberFormat="1" applyFont="1" applyFill="1" applyBorder="1" applyAlignment="1">
      <alignment horizontal="center" vertical="justify" wrapText="1"/>
    </xf>
    <xf numFmtId="174" fontId="1" fillId="0" borderId="3" xfId="0" applyNumberFormat="1" applyFont="1" applyFill="1" applyBorder="1" applyAlignment="1">
      <alignment horizontal="center" vertical="justify" wrapText="1"/>
    </xf>
    <xf numFmtId="4" fontId="1" fillId="0" borderId="23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9" fontId="1" fillId="0" borderId="3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left" vertical="top" wrapText="1"/>
    </xf>
    <xf numFmtId="16" fontId="1" fillId="0" borderId="4" xfId="0" applyNumberFormat="1" applyFont="1" applyFill="1" applyBorder="1" applyAlignment="1">
      <alignment horizontal="left" vertical="top" wrapText="1"/>
    </xf>
    <xf numFmtId="16" fontId="1" fillId="0" borderId="24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4" fontId="3" fillId="0" borderId="27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3" xfId="3" applyFont="1" applyFill="1" applyBorder="1" applyAlignment="1">
      <alignment horizontal="center" vertical="top" wrapText="1"/>
    </xf>
    <xf numFmtId="0" fontId="1" fillId="0" borderId="4" xfId="3" applyFont="1" applyFill="1" applyBorder="1" applyAlignment="1">
      <alignment horizontal="center" vertical="top" wrapText="1"/>
    </xf>
    <xf numFmtId="0" fontId="1" fillId="0" borderId="24" xfId="3" applyFont="1" applyFill="1" applyBorder="1" applyAlignment="1">
      <alignment horizontal="center" vertical="top" wrapText="1"/>
    </xf>
    <xf numFmtId="0" fontId="1" fillId="0" borderId="23" xfId="2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0" fontId="1" fillId="0" borderId="24" xfId="2" applyFont="1" applyFill="1" applyBorder="1" applyAlignment="1">
      <alignment horizontal="center" vertical="top" wrapText="1"/>
    </xf>
    <xf numFmtId="0" fontId="5" fillId="0" borderId="24" xfId="0" applyFont="1" applyFill="1" applyBorder="1"/>
    <xf numFmtId="0" fontId="12" fillId="0" borderId="2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" fillId="0" borderId="23" xfId="1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24" xfId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3" applyFont="1" applyFill="1" applyBorder="1" applyAlignment="1">
      <alignment horizontal="center" vertical="top" wrapText="1"/>
    </xf>
    <xf numFmtId="0" fontId="1" fillId="0" borderId="2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24" xfId="1" applyFont="1" applyFill="1" applyBorder="1" applyAlignment="1">
      <alignment vertical="top" wrapText="1"/>
    </xf>
    <xf numFmtId="0" fontId="1" fillId="0" borderId="23" xfId="1" applyFont="1" applyFill="1" applyBorder="1" applyAlignment="1">
      <alignment horizontal="left" vertical="top" wrapText="1"/>
    </xf>
    <xf numFmtId="0" fontId="1" fillId="0" borderId="24" xfId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1" fillId="0" borderId="2" xfId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Хороший" xfId="2" builtinId="26"/>
    <cellStyle name="Хороши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5"/>
  <sheetViews>
    <sheetView tabSelected="1" view="pageBreakPreview" zoomScale="96" zoomScaleNormal="100" zoomScaleSheetLayoutView="96" workbookViewId="0">
      <selection activeCell="K715" sqref="K1:K65536"/>
    </sheetView>
  </sheetViews>
  <sheetFormatPr defaultRowHeight="15"/>
  <cols>
    <col min="1" max="1" width="3.42578125" style="13" customWidth="1"/>
    <col min="2" max="2" width="15.7109375" style="13" customWidth="1"/>
    <col min="3" max="3" width="14.7109375" style="13" customWidth="1"/>
    <col min="4" max="4" width="28.5703125" style="13" customWidth="1"/>
    <col min="5" max="5" width="6" style="13" customWidth="1"/>
    <col min="6" max="6" width="13" style="13" customWidth="1"/>
    <col min="7" max="7" width="12.85546875" style="13" customWidth="1"/>
    <col min="8" max="8" width="8.7109375" style="13" customWidth="1"/>
    <col min="9" max="9" width="13.140625" style="57" customWidth="1"/>
    <col min="10" max="10" width="24.42578125" style="13" customWidth="1"/>
    <col min="11" max="11" width="14.140625" style="13" customWidth="1"/>
    <col min="12" max="12" width="13.28515625" style="13" customWidth="1"/>
    <col min="13" max="13" width="14.28515625" style="13" customWidth="1"/>
    <col min="14" max="14" width="6.7109375" style="13" customWidth="1"/>
    <col min="15" max="23" width="0" style="154" hidden="1" customWidth="1"/>
    <col min="24" max="27" width="9.140625" style="154" customWidth="1"/>
  </cols>
  <sheetData>
    <row r="1" spans="1:21">
      <c r="L1" s="16" t="s">
        <v>98</v>
      </c>
      <c r="M1" s="16"/>
    </row>
    <row r="2" spans="1:21" ht="15.75">
      <c r="B2" s="420" t="s">
        <v>387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21" ht="24.75" customHeight="1">
      <c r="B3" s="422" t="s">
        <v>388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</row>
    <row r="4" spans="1:21" ht="51.75" customHeight="1">
      <c r="B4" s="421" t="s">
        <v>386</v>
      </c>
      <c r="C4" s="421" t="s">
        <v>385</v>
      </c>
      <c r="D4" s="421" t="s">
        <v>384</v>
      </c>
      <c r="E4" s="421" t="s">
        <v>99</v>
      </c>
      <c r="F4" s="421" t="s">
        <v>383</v>
      </c>
      <c r="G4" s="421" t="s">
        <v>100</v>
      </c>
      <c r="H4" s="407" t="s">
        <v>382</v>
      </c>
      <c r="I4" s="408"/>
      <c r="J4" s="403" t="s">
        <v>380</v>
      </c>
      <c r="K4" s="423"/>
      <c r="L4" s="423"/>
      <c r="M4" s="404"/>
    </row>
    <row r="5" spans="1:21">
      <c r="B5" s="356"/>
      <c r="C5" s="356"/>
      <c r="D5" s="356"/>
      <c r="E5" s="356"/>
      <c r="F5" s="356"/>
      <c r="G5" s="356"/>
      <c r="H5" s="413"/>
      <c r="I5" s="415"/>
      <c r="J5" s="160" t="s">
        <v>381</v>
      </c>
      <c r="K5" s="160" t="s">
        <v>101</v>
      </c>
      <c r="L5" s="160" t="s">
        <v>102</v>
      </c>
      <c r="M5" s="160" t="s">
        <v>103</v>
      </c>
    </row>
    <row r="6" spans="1:21"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403">
        <v>7</v>
      </c>
      <c r="I6" s="404"/>
      <c r="J6" s="119">
        <v>8</v>
      </c>
      <c r="K6" s="119">
        <v>9</v>
      </c>
      <c r="L6" s="119">
        <v>10</v>
      </c>
      <c r="M6" s="119">
        <v>11</v>
      </c>
    </row>
    <row r="7" spans="1:21" ht="15" hidden="1" customHeight="1">
      <c r="B7" s="407" t="s">
        <v>104</v>
      </c>
      <c r="C7" s="409"/>
      <c r="D7" s="409"/>
      <c r="E7" s="409"/>
      <c r="F7" s="408"/>
      <c r="G7" s="6" t="s">
        <v>105</v>
      </c>
      <c r="H7" s="6"/>
      <c r="I7" s="7">
        <v>15864324.51</v>
      </c>
      <c r="J7" s="140"/>
      <c r="K7" s="140"/>
      <c r="L7" s="140"/>
      <c r="M7" s="140"/>
    </row>
    <row r="8" spans="1:21" ht="25.5" hidden="1" customHeight="1">
      <c r="B8" s="410"/>
      <c r="C8" s="411"/>
      <c r="D8" s="411"/>
      <c r="E8" s="411"/>
      <c r="F8" s="412"/>
      <c r="G8" s="6" t="s">
        <v>240</v>
      </c>
      <c r="H8" s="6"/>
      <c r="I8" s="7">
        <v>1328886.6299999999</v>
      </c>
      <c r="J8" s="140"/>
      <c r="K8" s="140"/>
      <c r="L8" s="140"/>
      <c r="M8" s="140"/>
    </row>
    <row r="9" spans="1:21" ht="25.5" hidden="1" customHeight="1">
      <c r="B9" s="410"/>
      <c r="C9" s="411"/>
      <c r="D9" s="411"/>
      <c r="E9" s="411"/>
      <c r="F9" s="412"/>
      <c r="G9" s="6" t="s">
        <v>106</v>
      </c>
      <c r="H9" s="6"/>
      <c r="I9" s="7">
        <v>14535437.880000001</v>
      </c>
      <c r="J9" s="140"/>
      <c r="K9" s="140"/>
      <c r="L9" s="140"/>
      <c r="M9" s="140"/>
    </row>
    <row r="10" spans="1:21" ht="15" hidden="1" customHeight="1">
      <c r="B10" s="413"/>
      <c r="C10" s="414"/>
      <c r="D10" s="414"/>
      <c r="E10" s="414"/>
      <c r="F10" s="415"/>
      <c r="G10" s="160" t="s">
        <v>107</v>
      </c>
      <c r="H10" s="160"/>
      <c r="I10" s="8"/>
      <c r="J10" s="34"/>
      <c r="K10" s="7"/>
      <c r="L10" s="119"/>
      <c r="M10" s="119"/>
    </row>
    <row r="11" spans="1:21" ht="24" customHeight="1">
      <c r="A11" s="399"/>
      <c r="B11" s="400" t="s">
        <v>389</v>
      </c>
      <c r="C11" s="419" t="s">
        <v>252</v>
      </c>
      <c r="D11" s="416" t="s">
        <v>347</v>
      </c>
      <c r="E11" s="417"/>
      <c r="F11" s="417"/>
      <c r="G11" s="417"/>
      <c r="H11" s="417"/>
      <c r="I11" s="417"/>
      <c r="J11" s="417"/>
      <c r="K11" s="417"/>
      <c r="L11" s="417"/>
      <c r="M11" s="418"/>
    </row>
    <row r="12" spans="1:21" ht="29.25" customHeight="1">
      <c r="A12" s="399"/>
      <c r="B12" s="286"/>
      <c r="C12" s="286"/>
      <c r="D12" s="388" t="s">
        <v>379</v>
      </c>
      <c r="E12" s="402" t="s">
        <v>360</v>
      </c>
      <c r="F12" s="405" t="s">
        <v>63</v>
      </c>
      <c r="G12" s="406" t="s">
        <v>106</v>
      </c>
      <c r="H12" s="40" t="s">
        <v>105</v>
      </c>
      <c r="I12" s="41">
        <v>270000</v>
      </c>
      <c r="J12" s="21" t="s">
        <v>111</v>
      </c>
      <c r="K12" s="22">
        <v>35000</v>
      </c>
      <c r="L12" s="22">
        <v>110000</v>
      </c>
      <c r="M12" s="22">
        <v>125000</v>
      </c>
      <c r="O12" s="310" t="s">
        <v>106</v>
      </c>
      <c r="P12" s="310"/>
      <c r="Q12" s="407" t="s">
        <v>378</v>
      </c>
      <c r="R12" s="408"/>
      <c r="S12" s="7">
        <v>1823519.14</v>
      </c>
      <c r="T12" s="9">
        <v>1855066.25</v>
      </c>
      <c r="U12" s="9">
        <v>1953194.36</v>
      </c>
    </row>
    <row r="13" spans="1:21" ht="29.25" customHeight="1">
      <c r="A13" s="399"/>
      <c r="B13" s="286"/>
      <c r="C13" s="286"/>
      <c r="D13" s="389"/>
      <c r="E13" s="394"/>
      <c r="F13" s="373"/>
      <c r="G13" s="383"/>
      <c r="H13" s="40" t="s">
        <v>375</v>
      </c>
      <c r="I13" s="41">
        <v>35000</v>
      </c>
      <c r="J13" s="21" t="s">
        <v>348</v>
      </c>
      <c r="K13" s="23">
        <v>1</v>
      </c>
      <c r="L13" s="23">
        <v>1</v>
      </c>
      <c r="M13" s="24">
        <v>1</v>
      </c>
    </row>
    <row r="14" spans="1:21" ht="49.5" customHeight="1">
      <c r="A14" s="399"/>
      <c r="B14" s="286"/>
      <c r="C14" s="286"/>
      <c r="D14" s="389"/>
      <c r="E14" s="394"/>
      <c r="F14" s="373"/>
      <c r="G14" s="383"/>
      <c r="H14" s="40" t="s">
        <v>376</v>
      </c>
      <c r="I14" s="41">
        <v>110000</v>
      </c>
      <c r="J14" s="21" t="s">
        <v>349</v>
      </c>
      <c r="K14" s="22">
        <v>35000</v>
      </c>
      <c r="L14" s="22">
        <v>110000</v>
      </c>
      <c r="M14" s="22">
        <v>125000</v>
      </c>
    </row>
    <row r="15" spans="1:21" ht="39" customHeight="1" thickBot="1">
      <c r="A15" s="399"/>
      <c r="B15" s="286"/>
      <c r="C15" s="286"/>
      <c r="D15" s="397"/>
      <c r="E15" s="395"/>
      <c r="F15" s="374"/>
      <c r="G15" s="384"/>
      <c r="H15" s="79" t="s">
        <v>377</v>
      </c>
      <c r="I15" s="80">
        <v>125000</v>
      </c>
      <c r="J15" s="81" t="s">
        <v>350</v>
      </c>
      <c r="K15" s="115">
        <v>1</v>
      </c>
      <c r="L15" s="115">
        <v>1</v>
      </c>
      <c r="M15" s="115">
        <v>1</v>
      </c>
    </row>
    <row r="16" spans="1:21" ht="21" customHeight="1" thickTop="1">
      <c r="A16" s="399"/>
      <c r="B16" s="286"/>
      <c r="C16" s="286"/>
      <c r="D16" s="396" t="s">
        <v>340</v>
      </c>
      <c r="E16" s="393" t="s">
        <v>334</v>
      </c>
      <c r="F16" s="372" t="s">
        <v>64</v>
      </c>
      <c r="G16" s="382" t="s">
        <v>106</v>
      </c>
      <c r="H16" s="62" t="s">
        <v>105</v>
      </c>
      <c r="I16" s="44">
        <v>15864.2</v>
      </c>
      <c r="J16" s="71" t="s">
        <v>111</v>
      </c>
      <c r="K16" s="72">
        <v>15864.2</v>
      </c>
      <c r="L16" s="74"/>
      <c r="M16" s="75"/>
    </row>
    <row r="17" spans="1:13" ht="25.5">
      <c r="A17" s="399"/>
      <c r="B17" s="286"/>
      <c r="C17" s="286"/>
      <c r="D17" s="389"/>
      <c r="E17" s="394"/>
      <c r="F17" s="373"/>
      <c r="G17" s="383"/>
      <c r="H17" s="40" t="s">
        <v>375</v>
      </c>
      <c r="I17" s="43">
        <v>15864.2</v>
      </c>
      <c r="J17" s="21" t="s">
        <v>351</v>
      </c>
      <c r="K17" s="23">
        <v>1</v>
      </c>
      <c r="L17" s="27"/>
      <c r="M17" s="28"/>
    </row>
    <row r="18" spans="1:13" ht="38.25">
      <c r="A18" s="399"/>
      <c r="B18" s="286"/>
      <c r="C18" s="286"/>
      <c r="D18" s="389"/>
      <c r="E18" s="394"/>
      <c r="F18" s="373"/>
      <c r="G18" s="383"/>
      <c r="H18" s="40" t="s">
        <v>376</v>
      </c>
      <c r="I18" s="43"/>
      <c r="J18" s="21" t="s">
        <v>349</v>
      </c>
      <c r="K18" s="22">
        <v>43864.2</v>
      </c>
      <c r="L18" s="25"/>
      <c r="M18" s="26"/>
    </row>
    <row r="19" spans="1:13" ht="112.5" customHeight="1" thickBot="1">
      <c r="A19" s="399"/>
      <c r="B19" s="286"/>
      <c r="C19" s="286"/>
      <c r="D19" s="397"/>
      <c r="E19" s="395"/>
      <c r="F19" s="374"/>
      <c r="G19" s="384"/>
      <c r="H19" s="79" t="s">
        <v>377</v>
      </c>
      <c r="I19" s="83"/>
      <c r="J19" s="81" t="s">
        <v>350</v>
      </c>
      <c r="K19" s="84">
        <v>1</v>
      </c>
      <c r="L19" s="92"/>
      <c r="M19" s="93"/>
    </row>
    <row r="20" spans="1:13" ht="15.75" customHeight="1" thickTop="1">
      <c r="A20" s="399"/>
      <c r="B20" s="286"/>
      <c r="C20" s="286"/>
      <c r="D20" s="233" t="s">
        <v>341</v>
      </c>
      <c r="E20" s="393" t="s">
        <v>361</v>
      </c>
      <c r="F20" s="372" t="s">
        <v>64</v>
      </c>
      <c r="G20" s="382" t="s">
        <v>106</v>
      </c>
      <c r="H20" s="62" t="s">
        <v>105</v>
      </c>
      <c r="I20" s="63">
        <v>42100</v>
      </c>
      <c r="J20" s="71" t="s">
        <v>111</v>
      </c>
      <c r="K20" s="141">
        <v>42100</v>
      </c>
      <c r="L20" s="142"/>
      <c r="M20" s="143"/>
    </row>
    <row r="21" spans="1:13" ht="25.5">
      <c r="A21" s="399"/>
      <c r="B21" s="286"/>
      <c r="C21" s="286"/>
      <c r="D21" s="234"/>
      <c r="E21" s="394"/>
      <c r="F21" s="373"/>
      <c r="G21" s="383"/>
      <c r="H21" s="40" t="s">
        <v>375</v>
      </c>
      <c r="I21" s="41">
        <v>42100</v>
      </c>
      <c r="J21" s="21" t="s">
        <v>351</v>
      </c>
      <c r="K21" s="144">
        <v>1</v>
      </c>
      <c r="L21" s="144"/>
      <c r="M21" s="145"/>
    </row>
    <row r="22" spans="1:13" ht="38.25">
      <c r="A22" s="399"/>
      <c r="B22" s="286"/>
      <c r="C22" s="286"/>
      <c r="D22" s="234"/>
      <c r="E22" s="394"/>
      <c r="F22" s="373"/>
      <c r="G22" s="383"/>
      <c r="H22" s="40" t="s">
        <v>376</v>
      </c>
      <c r="I22" s="41"/>
      <c r="J22" s="21" t="s">
        <v>349</v>
      </c>
      <c r="K22" s="146">
        <v>42100</v>
      </c>
      <c r="L22" s="147"/>
      <c r="M22" s="148"/>
    </row>
    <row r="23" spans="1:13" ht="26.25" thickBot="1">
      <c r="A23" s="399"/>
      <c r="B23" s="286"/>
      <c r="C23" s="286"/>
      <c r="D23" s="235"/>
      <c r="E23" s="395"/>
      <c r="F23" s="374"/>
      <c r="G23" s="384"/>
      <c r="H23" s="79" t="s">
        <v>377</v>
      </c>
      <c r="I23" s="80"/>
      <c r="J23" s="81" t="s">
        <v>350</v>
      </c>
      <c r="K23" s="84">
        <v>1</v>
      </c>
      <c r="L23" s="84"/>
      <c r="M23" s="149"/>
    </row>
    <row r="24" spans="1:13" ht="15.75" customHeight="1" thickTop="1">
      <c r="A24" s="399"/>
      <c r="B24" s="286"/>
      <c r="C24" s="286"/>
      <c r="D24" s="379" t="s">
        <v>342</v>
      </c>
      <c r="E24" s="393" t="s">
        <v>362</v>
      </c>
      <c r="F24" s="372" t="s">
        <v>64</v>
      </c>
      <c r="G24" s="382" t="s">
        <v>106</v>
      </c>
      <c r="H24" s="62" t="s">
        <v>105</v>
      </c>
      <c r="I24" s="99">
        <v>150000</v>
      </c>
      <c r="J24" s="71" t="s">
        <v>111</v>
      </c>
      <c r="K24" s="142">
        <v>5000</v>
      </c>
      <c r="L24" s="142">
        <v>70000</v>
      </c>
      <c r="M24" s="142">
        <v>75000</v>
      </c>
    </row>
    <row r="25" spans="1:13" ht="25.5">
      <c r="A25" s="399"/>
      <c r="B25" s="286"/>
      <c r="C25" s="286"/>
      <c r="D25" s="380"/>
      <c r="E25" s="394"/>
      <c r="F25" s="373"/>
      <c r="G25" s="383"/>
      <c r="H25" s="40" t="s">
        <v>375</v>
      </c>
      <c r="I25" s="100">
        <v>5000</v>
      </c>
      <c r="J25" s="21" t="s">
        <v>351</v>
      </c>
      <c r="K25" s="144">
        <v>1</v>
      </c>
      <c r="L25" s="144">
        <v>1</v>
      </c>
      <c r="M25" s="144">
        <v>1</v>
      </c>
    </row>
    <row r="26" spans="1:13" ht="38.25">
      <c r="A26" s="399"/>
      <c r="B26" s="286"/>
      <c r="C26" s="286"/>
      <c r="D26" s="380"/>
      <c r="E26" s="394"/>
      <c r="F26" s="373"/>
      <c r="G26" s="383"/>
      <c r="H26" s="40" t="s">
        <v>376</v>
      </c>
      <c r="I26" s="100">
        <v>70000</v>
      </c>
      <c r="J26" s="21" t="s">
        <v>349</v>
      </c>
      <c r="K26" s="147">
        <v>5000</v>
      </c>
      <c r="L26" s="147">
        <v>70000</v>
      </c>
      <c r="M26" s="147">
        <v>75000</v>
      </c>
    </row>
    <row r="27" spans="1:13" ht="34.5" customHeight="1" thickBot="1">
      <c r="A27" s="399"/>
      <c r="B27" s="286"/>
      <c r="C27" s="286"/>
      <c r="D27" s="381"/>
      <c r="E27" s="395"/>
      <c r="F27" s="374"/>
      <c r="G27" s="384"/>
      <c r="H27" s="79" t="s">
        <v>377</v>
      </c>
      <c r="I27" s="101">
        <v>75000</v>
      </c>
      <c r="J27" s="81" t="s">
        <v>350</v>
      </c>
      <c r="K27" s="84">
        <v>1</v>
      </c>
      <c r="L27" s="84">
        <v>1</v>
      </c>
      <c r="M27" s="84">
        <v>1</v>
      </c>
    </row>
    <row r="28" spans="1:13" ht="21" customHeight="1" thickTop="1">
      <c r="A28" s="399"/>
      <c r="B28" s="286"/>
      <c r="C28" s="286"/>
      <c r="D28" s="379" t="s">
        <v>363</v>
      </c>
      <c r="E28" s="393" t="s">
        <v>355</v>
      </c>
      <c r="F28" s="372" t="s">
        <v>64</v>
      </c>
      <c r="G28" s="382" t="s">
        <v>106</v>
      </c>
      <c r="H28" s="62" t="s">
        <v>105</v>
      </c>
      <c r="I28" s="99">
        <v>95000</v>
      </c>
      <c r="J28" s="71" t="s">
        <v>111</v>
      </c>
      <c r="K28" s="141">
        <v>5000</v>
      </c>
      <c r="L28" s="141">
        <v>65000</v>
      </c>
      <c r="M28" s="141">
        <v>25000</v>
      </c>
    </row>
    <row r="29" spans="1:13" ht="25.5">
      <c r="A29" s="399"/>
      <c r="B29" s="286"/>
      <c r="C29" s="286"/>
      <c r="D29" s="380"/>
      <c r="E29" s="394"/>
      <c r="F29" s="373"/>
      <c r="G29" s="383"/>
      <c r="H29" s="40" t="s">
        <v>375</v>
      </c>
      <c r="I29" s="100">
        <v>5000</v>
      </c>
      <c r="J29" s="21" t="s">
        <v>351</v>
      </c>
      <c r="K29" s="144">
        <v>1</v>
      </c>
      <c r="L29" s="144">
        <v>1</v>
      </c>
      <c r="M29" s="144">
        <v>1</v>
      </c>
    </row>
    <row r="30" spans="1:13" ht="38.25">
      <c r="A30" s="399"/>
      <c r="B30" s="286"/>
      <c r="C30" s="286"/>
      <c r="D30" s="380"/>
      <c r="E30" s="394"/>
      <c r="F30" s="373"/>
      <c r="G30" s="383"/>
      <c r="H30" s="40" t="s">
        <v>376</v>
      </c>
      <c r="I30" s="100">
        <v>65000</v>
      </c>
      <c r="J30" s="21" t="s">
        <v>349</v>
      </c>
      <c r="K30" s="146">
        <v>5000</v>
      </c>
      <c r="L30" s="146">
        <v>65000</v>
      </c>
      <c r="M30" s="146">
        <v>25000</v>
      </c>
    </row>
    <row r="31" spans="1:13" ht="26.25" thickBot="1">
      <c r="A31" s="399"/>
      <c r="B31" s="286"/>
      <c r="C31" s="286"/>
      <c r="D31" s="381"/>
      <c r="E31" s="395"/>
      <c r="F31" s="374"/>
      <c r="G31" s="384"/>
      <c r="H31" s="79" t="s">
        <v>377</v>
      </c>
      <c r="I31" s="101">
        <v>25000</v>
      </c>
      <c r="J31" s="81" t="s">
        <v>350</v>
      </c>
      <c r="K31" s="84">
        <v>1</v>
      </c>
      <c r="L31" s="84">
        <v>1</v>
      </c>
      <c r="M31" s="84">
        <v>1</v>
      </c>
    </row>
    <row r="32" spans="1:13" ht="23.25" customHeight="1" thickTop="1">
      <c r="A32" s="399"/>
      <c r="B32" s="286"/>
      <c r="C32" s="286"/>
      <c r="D32" s="233" t="s">
        <v>364</v>
      </c>
      <c r="E32" s="393" t="s">
        <v>335</v>
      </c>
      <c r="F32" s="372" t="s">
        <v>64</v>
      </c>
      <c r="G32" s="398" t="s">
        <v>106</v>
      </c>
      <c r="H32" s="62" t="s">
        <v>105</v>
      </c>
      <c r="I32" s="44">
        <v>9500</v>
      </c>
      <c r="J32" s="71" t="s">
        <v>111</v>
      </c>
      <c r="K32" s="72">
        <v>7385.6</v>
      </c>
      <c r="L32" s="72">
        <v>2114.4</v>
      </c>
      <c r="M32" s="73"/>
    </row>
    <row r="33" spans="1:13" ht="29.25" customHeight="1">
      <c r="A33" s="399"/>
      <c r="B33" s="286"/>
      <c r="C33" s="286"/>
      <c r="D33" s="234"/>
      <c r="E33" s="394"/>
      <c r="F33" s="373"/>
      <c r="G33" s="236"/>
      <c r="H33" s="40" t="s">
        <v>375</v>
      </c>
      <c r="I33" s="43">
        <v>7385.6</v>
      </c>
      <c r="J33" s="21" t="s">
        <v>351</v>
      </c>
      <c r="K33" s="23">
        <v>1</v>
      </c>
      <c r="L33" s="23">
        <v>1</v>
      </c>
      <c r="M33" s="29"/>
    </row>
    <row r="34" spans="1:13" ht="38.25">
      <c r="A34" s="399"/>
      <c r="B34" s="286"/>
      <c r="C34" s="286"/>
      <c r="D34" s="234"/>
      <c r="E34" s="394"/>
      <c r="F34" s="373"/>
      <c r="G34" s="236"/>
      <c r="H34" s="40" t="s">
        <v>376</v>
      </c>
      <c r="I34" s="43">
        <v>2114.4</v>
      </c>
      <c r="J34" s="21" t="s">
        <v>349</v>
      </c>
      <c r="K34" s="22">
        <v>7385.6</v>
      </c>
      <c r="L34" s="22">
        <v>2114.4</v>
      </c>
      <c r="M34" s="29"/>
    </row>
    <row r="35" spans="1:13" ht="26.25" thickBot="1">
      <c r="A35" s="399"/>
      <c r="B35" s="286"/>
      <c r="C35" s="286"/>
      <c r="D35" s="235"/>
      <c r="E35" s="395"/>
      <c r="F35" s="374"/>
      <c r="G35" s="237"/>
      <c r="H35" s="79" t="s">
        <v>377</v>
      </c>
      <c r="I35" s="83"/>
      <c r="J35" s="81" t="s">
        <v>350</v>
      </c>
      <c r="K35" s="84">
        <v>1</v>
      </c>
      <c r="L35" s="84">
        <v>1</v>
      </c>
      <c r="M35" s="150"/>
    </row>
    <row r="36" spans="1:13" ht="18.75" customHeight="1" thickTop="1">
      <c r="A36" s="399"/>
      <c r="B36" s="286"/>
      <c r="C36" s="286"/>
      <c r="D36" s="396" t="s">
        <v>365</v>
      </c>
      <c r="E36" s="393" t="s">
        <v>336</v>
      </c>
      <c r="F36" s="398" t="s">
        <v>62</v>
      </c>
      <c r="G36" s="398" t="s">
        <v>106</v>
      </c>
      <c r="H36" s="62" t="s">
        <v>105</v>
      </c>
      <c r="I36" s="44">
        <v>46481.5</v>
      </c>
      <c r="J36" s="71" t="s">
        <v>111</v>
      </c>
      <c r="K36" s="141">
        <v>46481.5</v>
      </c>
      <c r="L36" s="151"/>
      <c r="M36" s="151"/>
    </row>
    <row r="37" spans="1:13" ht="25.5">
      <c r="A37" s="399"/>
      <c r="B37" s="286"/>
      <c r="C37" s="286"/>
      <c r="D37" s="389"/>
      <c r="E37" s="394"/>
      <c r="F37" s="236"/>
      <c r="G37" s="236"/>
      <c r="H37" s="40" t="s">
        <v>375</v>
      </c>
      <c r="I37" s="43">
        <v>46481.5</v>
      </c>
      <c r="J37" s="21" t="s">
        <v>351</v>
      </c>
      <c r="K37" s="152">
        <v>1</v>
      </c>
      <c r="L37" s="153"/>
      <c r="M37" s="153"/>
    </row>
    <row r="38" spans="1:13" ht="38.25">
      <c r="A38" s="399"/>
      <c r="B38" s="286"/>
      <c r="C38" s="286"/>
      <c r="D38" s="389"/>
      <c r="E38" s="394"/>
      <c r="F38" s="236"/>
      <c r="G38" s="236"/>
      <c r="H38" s="40" t="s">
        <v>376</v>
      </c>
      <c r="I38" s="43"/>
      <c r="J38" s="21" t="s">
        <v>349</v>
      </c>
      <c r="K38" s="146">
        <v>46481.5</v>
      </c>
      <c r="L38" s="153"/>
      <c r="M38" s="153"/>
    </row>
    <row r="39" spans="1:13" ht="26.25" thickBot="1">
      <c r="A39" s="399"/>
      <c r="B39" s="286"/>
      <c r="C39" s="286"/>
      <c r="D39" s="397"/>
      <c r="E39" s="395"/>
      <c r="F39" s="237"/>
      <c r="G39" s="237"/>
      <c r="H39" s="79" t="s">
        <v>377</v>
      </c>
      <c r="I39" s="83"/>
      <c r="J39" s="81" t="s">
        <v>350</v>
      </c>
      <c r="K39" s="84">
        <v>1</v>
      </c>
      <c r="L39" s="150"/>
      <c r="M39" s="150"/>
    </row>
    <row r="40" spans="1:13" ht="20.25" customHeight="1" thickTop="1">
      <c r="A40" s="399"/>
      <c r="B40" s="286"/>
      <c r="C40" s="286"/>
      <c r="D40" s="233" t="s">
        <v>366</v>
      </c>
      <c r="E40" s="393" t="s">
        <v>358</v>
      </c>
      <c r="F40" s="372" t="s">
        <v>64</v>
      </c>
      <c r="G40" s="398" t="s">
        <v>106</v>
      </c>
      <c r="H40" s="62" t="s">
        <v>105</v>
      </c>
      <c r="I40" s="91">
        <v>9000</v>
      </c>
      <c r="J40" s="71" t="s">
        <v>111</v>
      </c>
      <c r="K40" s="142">
        <v>9000</v>
      </c>
      <c r="L40" s="151"/>
      <c r="M40" s="151"/>
    </row>
    <row r="41" spans="1:13" ht="25.5">
      <c r="A41" s="399"/>
      <c r="B41" s="286"/>
      <c r="C41" s="286"/>
      <c r="D41" s="234"/>
      <c r="E41" s="394"/>
      <c r="F41" s="373"/>
      <c r="G41" s="236"/>
      <c r="H41" s="40" t="s">
        <v>375</v>
      </c>
      <c r="I41" s="45">
        <v>9000</v>
      </c>
      <c r="J41" s="21" t="s">
        <v>351</v>
      </c>
      <c r="K41" s="144">
        <v>1</v>
      </c>
      <c r="L41" s="153"/>
      <c r="M41" s="153"/>
    </row>
    <row r="42" spans="1:13" ht="38.25">
      <c r="A42" s="399"/>
      <c r="B42" s="286"/>
      <c r="C42" s="286"/>
      <c r="D42" s="234"/>
      <c r="E42" s="394"/>
      <c r="F42" s="373"/>
      <c r="G42" s="236"/>
      <c r="H42" s="40" t="s">
        <v>376</v>
      </c>
      <c r="I42" s="45"/>
      <c r="J42" s="21" t="s">
        <v>349</v>
      </c>
      <c r="K42" s="147">
        <v>9000</v>
      </c>
      <c r="L42" s="153"/>
      <c r="M42" s="153"/>
    </row>
    <row r="43" spans="1:13" ht="26.25" thickBot="1">
      <c r="A43" s="399"/>
      <c r="B43" s="286"/>
      <c r="C43" s="286"/>
      <c r="D43" s="235"/>
      <c r="E43" s="395"/>
      <c r="F43" s="374"/>
      <c r="G43" s="237"/>
      <c r="H43" s="79" t="s">
        <v>377</v>
      </c>
      <c r="I43" s="89"/>
      <c r="J43" s="81" t="s">
        <v>350</v>
      </c>
      <c r="K43" s="84">
        <v>1</v>
      </c>
      <c r="L43" s="150"/>
      <c r="M43" s="150"/>
    </row>
    <row r="44" spans="1:13" ht="24" customHeight="1" thickTop="1">
      <c r="A44" s="399"/>
      <c r="B44" s="286"/>
      <c r="C44" s="286"/>
      <c r="D44" s="233" t="s">
        <v>356</v>
      </c>
      <c r="E44" s="393" t="s">
        <v>358</v>
      </c>
      <c r="F44" s="372" t="s">
        <v>64</v>
      </c>
      <c r="G44" s="398" t="s">
        <v>106</v>
      </c>
      <c r="H44" s="62" t="s">
        <v>105</v>
      </c>
      <c r="I44" s="44">
        <v>22500</v>
      </c>
      <c r="J44" s="71" t="s">
        <v>111</v>
      </c>
      <c r="K44" s="72"/>
      <c r="L44" s="72">
        <v>22500</v>
      </c>
      <c r="M44" s="73"/>
    </row>
    <row r="45" spans="1:13" ht="25.5">
      <c r="A45" s="399"/>
      <c r="B45" s="286"/>
      <c r="C45" s="286"/>
      <c r="D45" s="234"/>
      <c r="E45" s="394"/>
      <c r="F45" s="373"/>
      <c r="G45" s="236"/>
      <c r="H45" s="40" t="s">
        <v>375</v>
      </c>
      <c r="I45" s="154"/>
      <c r="J45" s="21" t="s">
        <v>351</v>
      </c>
      <c r="K45" s="23"/>
      <c r="L45" s="23">
        <v>1</v>
      </c>
      <c r="M45" s="29"/>
    </row>
    <row r="46" spans="1:13" ht="38.25">
      <c r="A46" s="399"/>
      <c r="B46" s="286"/>
      <c r="C46" s="286"/>
      <c r="D46" s="234"/>
      <c r="E46" s="394"/>
      <c r="F46" s="373"/>
      <c r="G46" s="236"/>
      <c r="H46" s="40" t="s">
        <v>376</v>
      </c>
      <c r="I46" s="43">
        <v>22500</v>
      </c>
      <c r="J46" s="21" t="s">
        <v>349</v>
      </c>
      <c r="K46" s="22"/>
      <c r="L46" s="22">
        <v>22500</v>
      </c>
      <c r="M46" s="29"/>
    </row>
    <row r="47" spans="1:13" ht="36" customHeight="1" thickBot="1">
      <c r="A47" s="399"/>
      <c r="B47" s="286"/>
      <c r="C47" s="286"/>
      <c r="D47" s="235"/>
      <c r="E47" s="395"/>
      <c r="F47" s="374"/>
      <c r="G47" s="237"/>
      <c r="H47" s="79" t="s">
        <v>377</v>
      </c>
      <c r="I47" s="83"/>
      <c r="J47" s="81" t="s">
        <v>350</v>
      </c>
      <c r="K47" s="84"/>
      <c r="L47" s="84">
        <v>1</v>
      </c>
      <c r="M47" s="150"/>
    </row>
    <row r="48" spans="1:13" ht="22.5" customHeight="1" thickTop="1">
      <c r="A48" s="399"/>
      <c r="B48" s="286"/>
      <c r="C48" s="286"/>
      <c r="D48" s="233" t="s">
        <v>367</v>
      </c>
      <c r="E48" s="393" t="s">
        <v>358</v>
      </c>
      <c r="F48" s="372" t="s">
        <v>64</v>
      </c>
      <c r="G48" s="398" t="s">
        <v>106</v>
      </c>
      <c r="H48" s="62" t="s">
        <v>105</v>
      </c>
      <c r="I48" s="44">
        <v>26210</v>
      </c>
      <c r="J48" s="71" t="s">
        <v>111</v>
      </c>
      <c r="K48" s="72"/>
      <c r="L48" s="72">
        <v>26210</v>
      </c>
      <c r="M48" s="73"/>
    </row>
    <row r="49" spans="1:13" ht="25.5">
      <c r="A49" s="399"/>
      <c r="B49" s="286"/>
      <c r="C49" s="286"/>
      <c r="D49" s="234"/>
      <c r="E49" s="394"/>
      <c r="F49" s="373"/>
      <c r="G49" s="236"/>
      <c r="H49" s="40" t="s">
        <v>375</v>
      </c>
      <c r="I49" s="154"/>
      <c r="J49" s="21" t="s">
        <v>351</v>
      </c>
      <c r="K49" s="155"/>
      <c r="L49" s="23">
        <v>1</v>
      </c>
      <c r="M49" s="29"/>
    </row>
    <row r="50" spans="1:13" ht="38.25">
      <c r="A50" s="399"/>
      <c r="B50" s="286"/>
      <c r="C50" s="286"/>
      <c r="D50" s="234"/>
      <c r="E50" s="394"/>
      <c r="F50" s="373"/>
      <c r="G50" s="236"/>
      <c r="H50" s="40" t="s">
        <v>376</v>
      </c>
      <c r="I50" s="43">
        <v>26210</v>
      </c>
      <c r="J50" s="21" t="s">
        <v>349</v>
      </c>
      <c r="K50" s="155"/>
      <c r="L50" s="22">
        <v>26210</v>
      </c>
      <c r="M50" s="29"/>
    </row>
    <row r="51" spans="1:13" ht="26.25" thickBot="1">
      <c r="A51" s="399"/>
      <c r="B51" s="286"/>
      <c r="C51" s="286"/>
      <c r="D51" s="235"/>
      <c r="E51" s="395"/>
      <c r="F51" s="374"/>
      <c r="G51" s="237"/>
      <c r="H51" s="79" t="s">
        <v>377</v>
      </c>
      <c r="I51" s="83"/>
      <c r="J51" s="81" t="s">
        <v>350</v>
      </c>
      <c r="K51" s="84"/>
      <c r="L51" s="84">
        <v>1</v>
      </c>
      <c r="M51" s="150"/>
    </row>
    <row r="52" spans="1:13" ht="22.5" customHeight="1" thickTop="1">
      <c r="A52" s="399"/>
      <c r="B52" s="286"/>
      <c r="C52" s="286"/>
      <c r="D52" s="393" t="s">
        <v>343</v>
      </c>
      <c r="E52" s="393" t="s">
        <v>337</v>
      </c>
      <c r="F52" s="372" t="s">
        <v>58</v>
      </c>
      <c r="G52" s="382" t="s">
        <v>106</v>
      </c>
      <c r="H52" s="62" t="s">
        <v>105</v>
      </c>
      <c r="I52" s="44">
        <v>13533.6</v>
      </c>
      <c r="J52" s="71" t="s">
        <v>111</v>
      </c>
      <c r="K52" s="72">
        <v>13533.6</v>
      </c>
      <c r="L52" s="90"/>
      <c r="M52" s="88"/>
    </row>
    <row r="53" spans="1:13" ht="25.5">
      <c r="A53" s="399"/>
      <c r="B53" s="286"/>
      <c r="C53" s="286"/>
      <c r="D53" s="394"/>
      <c r="E53" s="394"/>
      <c r="F53" s="373"/>
      <c r="G53" s="383"/>
      <c r="H53" s="40" t="s">
        <v>375</v>
      </c>
      <c r="I53" s="43">
        <v>13533.6</v>
      </c>
      <c r="J53" s="21" t="s">
        <v>351</v>
      </c>
      <c r="K53" s="23">
        <v>1</v>
      </c>
      <c r="L53" s="23"/>
      <c r="M53" s="31"/>
    </row>
    <row r="54" spans="1:13" ht="38.25">
      <c r="A54" s="399"/>
      <c r="B54" s="286"/>
      <c r="C54" s="286"/>
      <c r="D54" s="394"/>
      <c r="E54" s="394"/>
      <c r="F54" s="373"/>
      <c r="G54" s="383"/>
      <c r="H54" s="40" t="s">
        <v>376</v>
      </c>
      <c r="I54" s="43"/>
      <c r="J54" s="21" t="s">
        <v>349</v>
      </c>
      <c r="K54" s="22">
        <v>13533.6</v>
      </c>
      <c r="L54" s="30"/>
      <c r="M54" s="32"/>
    </row>
    <row r="55" spans="1:13" ht="26.25" thickBot="1">
      <c r="A55" s="399"/>
      <c r="B55" s="286"/>
      <c r="C55" s="286"/>
      <c r="D55" s="395"/>
      <c r="E55" s="395"/>
      <c r="F55" s="374"/>
      <c r="G55" s="384"/>
      <c r="H55" s="79" t="s">
        <v>377</v>
      </c>
      <c r="I55" s="83"/>
      <c r="J55" s="81" t="s">
        <v>350</v>
      </c>
      <c r="K55" s="84">
        <v>1</v>
      </c>
      <c r="L55" s="86"/>
      <c r="M55" s="87"/>
    </row>
    <row r="56" spans="1:13" ht="26.25" customHeight="1" thickTop="1">
      <c r="A56" s="399"/>
      <c r="B56" s="286"/>
      <c r="C56" s="286"/>
      <c r="D56" s="233" t="s">
        <v>352</v>
      </c>
      <c r="E56" s="393" t="s">
        <v>359</v>
      </c>
      <c r="F56" s="372" t="s">
        <v>58</v>
      </c>
      <c r="G56" s="382" t="s">
        <v>106</v>
      </c>
      <c r="H56" s="62" t="s">
        <v>105</v>
      </c>
      <c r="I56" s="44">
        <v>97345.600000000006</v>
      </c>
      <c r="J56" s="71" t="s">
        <v>111</v>
      </c>
      <c r="K56" s="72">
        <v>45606.9</v>
      </c>
      <c r="L56" s="72">
        <v>32000</v>
      </c>
      <c r="M56" s="72">
        <v>19738.7</v>
      </c>
    </row>
    <row r="57" spans="1:13" ht="25.5">
      <c r="A57" s="399"/>
      <c r="B57" s="286"/>
      <c r="C57" s="286"/>
      <c r="D57" s="234"/>
      <c r="E57" s="394"/>
      <c r="F57" s="373"/>
      <c r="G57" s="383"/>
      <c r="H57" s="40" t="s">
        <v>375</v>
      </c>
      <c r="I57" s="43">
        <v>45606.9</v>
      </c>
      <c r="J57" s="21" t="s">
        <v>351</v>
      </c>
      <c r="K57" s="23">
        <v>1</v>
      </c>
      <c r="L57" s="23">
        <v>1</v>
      </c>
      <c r="M57" s="23">
        <v>1</v>
      </c>
    </row>
    <row r="58" spans="1:13" ht="38.25">
      <c r="A58" s="399"/>
      <c r="B58" s="286"/>
      <c r="C58" s="286"/>
      <c r="D58" s="234"/>
      <c r="E58" s="394"/>
      <c r="F58" s="373"/>
      <c r="G58" s="383"/>
      <c r="H58" s="40" t="s">
        <v>376</v>
      </c>
      <c r="I58" s="43">
        <v>32000</v>
      </c>
      <c r="J58" s="21" t="s">
        <v>349</v>
      </c>
      <c r="K58" s="22">
        <v>45606.9</v>
      </c>
      <c r="L58" s="22">
        <v>32000</v>
      </c>
      <c r="M58" s="22">
        <v>19738.7</v>
      </c>
    </row>
    <row r="59" spans="1:13" ht="26.25" thickBot="1">
      <c r="A59" s="399"/>
      <c r="B59" s="286"/>
      <c r="C59" s="286"/>
      <c r="D59" s="235"/>
      <c r="E59" s="395"/>
      <c r="F59" s="374"/>
      <c r="G59" s="384"/>
      <c r="H59" s="79" t="s">
        <v>377</v>
      </c>
      <c r="I59" s="89">
        <v>19738.7</v>
      </c>
      <c r="J59" s="81" t="s">
        <v>350</v>
      </c>
      <c r="K59" s="84">
        <v>1</v>
      </c>
      <c r="L59" s="84">
        <v>1</v>
      </c>
      <c r="M59" s="84">
        <v>1</v>
      </c>
    </row>
    <row r="60" spans="1:13" ht="18" customHeight="1" thickTop="1">
      <c r="A60" s="399"/>
      <c r="B60" s="286"/>
      <c r="C60" s="286"/>
      <c r="D60" s="252" t="s">
        <v>344</v>
      </c>
      <c r="E60" s="393" t="s">
        <v>338</v>
      </c>
      <c r="F60" s="372" t="s">
        <v>61</v>
      </c>
      <c r="G60" s="382" t="s">
        <v>106</v>
      </c>
      <c r="H60" s="62" t="s">
        <v>105</v>
      </c>
      <c r="I60" s="63">
        <v>8341.6</v>
      </c>
      <c r="J60" s="71" t="s">
        <v>111</v>
      </c>
      <c r="K60" s="141">
        <v>8341.6</v>
      </c>
      <c r="L60" s="151"/>
      <c r="M60" s="151"/>
    </row>
    <row r="61" spans="1:13" ht="25.5">
      <c r="A61" s="399"/>
      <c r="B61" s="286"/>
      <c r="C61" s="286"/>
      <c r="D61" s="246"/>
      <c r="E61" s="394"/>
      <c r="F61" s="373"/>
      <c r="G61" s="383"/>
      <c r="H61" s="40" t="s">
        <v>375</v>
      </c>
      <c r="I61" s="41">
        <v>8341.6</v>
      </c>
      <c r="J61" s="21" t="s">
        <v>351</v>
      </c>
      <c r="K61" s="152">
        <v>1</v>
      </c>
      <c r="L61" s="153"/>
      <c r="M61" s="153"/>
    </row>
    <row r="62" spans="1:13" ht="38.25">
      <c r="A62" s="399"/>
      <c r="B62" s="286"/>
      <c r="C62" s="286"/>
      <c r="D62" s="246"/>
      <c r="E62" s="394"/>
      <c r="F62" s="373"/>
      <c r="G62" s="383"/>
      <c r="H62" s="40" t="s">
        <v>376</v>
      </c>
      <c r="I62" s="41"/>
      <c r="J62" s="21" t="s">
        <v>349</v>
      </c>
      <c r="K62" s="146">
        <v>8341.6</v>
      </c>
      <c r="L62" s="153"/>
      <c r="M62" s="153"/>
    </row>
    <row r="63" spans="1:13" ht="30.75" customHeight="1" thickBot="1">
      <c r="A63" s="399"/>
      <c r="B63" s="286"/>
      <c r="C63" s="286"/>
      <c r="D63" s="251"/>
      <c r="E63" s="395"/>
      <c r="F63" s="374"/>
      <c r="G63" s="384"/>
      <c r="H63" s="79" t="s">
        <v>377</v>
      </c>
      <c r="I63" s="80"/>
      <c r="J63" s="81" t="s">
        <v>350</v>
      </c>
      <c r="K63" s="84">
        <v>1</v>
      </c>
      <c r="L63" s="150"/>
      <c r="M63" s="150"/>
    </row>
    <row r="64" spans="1:13" ht="15.75" customHeight="1" thickTop="1">
      <c r="A64" s="399"/>
      <c r="B64" s="286"/>
      <c r="C64" s="286"/>
      <c r="D64" s="396" t="s">
        <v>345</v>
      </c>
      <c r="E64" s="393" t="s">
        <v>338</v>
      </c>
      <c r="F64" s="372" t="s">
        <v>59</v>
      </c>
      <c r="G64" s="382" t="s">
        <v>106</v>
      </c>
      <c r="H64" s="62" t="s">
        <v>105</v>
      </c>
      <c r="I64" s="44">
        <v>5469.2</v>
      </c>
      <c r="J64" s="71" t="s">
        <v>111</v>
      </c>
      <c r="K64" s="72">
        <v>2071.8000000000002</v>
      </c>
      <c r="L64" s="88">
        <v>3397.4</v>
      </c>
      <c r="M64" s="88"/>
    </row>
    <row r="65" spans="1:13" ht="25.5">
      <c r="A65" s="399"/>
      <c r="B65" s="286"/>
      <c r="C65" s="286"/>
      <c r="D65" s="389"/>
      <c r="E65" s="394"/>
      <c r="F65" s="373"/>
      <c r="G65" s="383"/>
      <c r="H65" s="40" t="s">
        <v>375</v>
      </c>
      <c r="I65" s="43">
        <v>2071.8000000000002</v>
      </c>
      <c r="J65" s="21" t="s">
        <v>351</v>
      </c>
      <c r="K65" s="23">
        <v>1</v>
      </c>
      <c r="L65" s="23">
        <v>1</v>
      </c>
      <c r="M65" s="31"/>
    </row>
    <row r="66" spans="1:13" ht="38.25">
      <c r="A66" s="399"/>
      <c r="B66" s="286"/>
      <c r="C66" s="286"/>
      <c r="D66" s="389"/>
      <c r="E66" s="394"/>
      <c r="F66" s="373"/>
      <c r="G66" s="383"/>
      <c r="H66" s="40" t="s">
        <v>376</v>
      </c>
      <c r="I66" s="43">
        <v>3397.4</v>
      </c>
      <c r="J66" s="21" t="s">
        <v>349</v>
      </c>
      <c r="K66" s="22">
        <v>2071.8000000000002</v>
      </c>
      <c r="L66" s="22">
        <v>3397.4</v>
      </c>
      <c r="M66" s="32"/>
    </row>
    <row r="67" spans="1:13" ht="30" customHeight="1" thickBot="1">
      <c r="A67" s="399"/>
      <c r="B67" s="286"/>
      <c r="C67" s="286"/>
      <c r="D67" s="397"/>
      <c r="E67" s="395"/>
      <c r="F67" s="374"/>
      <c r="G67" s="384"/>
      <c r="H67" s="79" t="s">
        <v>377</v>
      </c>
      <c r="I67" s="83"/>
      <c r="J67" s="81" t="s">
        <v>350</v>
      </c>
      <c r="K67" s="84">
        <v>1</v>
      </c>
      <c r="L67" s="84">
        <v>1</v>
      </c>
      <c r="M67" s="87"/>
    </row>
    <row r="68" spans="1:13" ht="25.5" customHeight="1" thickTop="1">
      <c r="A68" s="399"/>
      <c r="B68" s="286"/>
      <c r="C68" s="286"/>
      <c r="D68" s="393" t="s">
        <v>346</v>
      </c>
      <c r="E68" s="382" t="s">
        <v>339</v>
      </c>
      <c r="F68" s="372" t="s">
        <v>60</v>
      </c>
      <c r="G68" s="382" t="s">
        <v>106</v>
      </c>
      <c r="H68" s="62" t="s">
        <v>105</v>
      </c>
      <c r="I68" s="44">
        <v>1796.3</v>
      </c>
      <c r="J68" s="71" t="s">
        <v>111</v>
      </c>
      <c r="K68" s="72">
        <v>1796.3</v>
      </c>
      <c r="L68" s="37"/>
      <c r="M68" s="37"/>
    </row>
    <row r="69" spans="1:13" ht="25.5">
      <c r="A69" s="399"/>
      <c r="B69" s="286"/>
      <c r="C69" s="286"/>
      <c r="D69" s="394"/>
      <c r="E69" s="383"/>
      <c r="F69" s="373"/>
      <c r="G69" s="383"/>
      <c r="H69" s="40" t="s">
        <v>375</v>
      </c>
      <c r="I69" s="43">
        <v>1796.3</v>
      </c>
      <c r="J69" s="21" t="s">
        <v>351</v>
      </c>
      <c r="K69" s="23">
        <v>1</v>
      </c>
      <c r="L69" s="38"/>
      <c r="M69" s="38"/>
    </row>
    <row r="70" spans="1:13" ht="38.25">
      <c r="A70" s="399"/>
      <c r="B70" s="286"/>
      <c r="C70" s="286"/>
      <c r="D70" s="394"/>
      <c r="E70" s="383"/>
      <c r="F70" s="373"/>
      <c r="G70" s="383"/>
      <c r="H70" s="40" t="s">
        <v>376</v>
      </c>
      <c r="I70" s="43"/>
      <c r="J70" s="21" t="s">
        <v>349</v>
      </c>
      <c r="K70" s="22">
        <v>1796.3</v>
      </c>
      <c r="L70" s="38"/>
      <c r="M70" s="38"/>
    </row>
    <row r="71" spans="1:13" ht="28.5" customHeight="1" thickBot="1">
      <c r="A71" s="399"/>
      <c r="B71" s="286"/>
      <c r="C71" s="286"/>
      <c r="D71" s="395"/>
      <c r="E71" s="384"/>
      <c r="F71" s="374"/>
      <c r="G71" s="384"/>
      <c r="H71" s="79" t="s">
        <v>377</v>
      </c>
      <c r="I71" s="83"/>
      <c r="J71" s="81" t="s">
        <v>350</v>
      </c>
      <c r="K71" s="84">
        <v>1</v>
      </c>
      <c r="L71" s="85"/>
      <c r="M71" s="85"/>
    </row>
    <row r="72" spans="1:13" ht="15.75" customHeight="1" thickTop="1">
      <c r="A72" s="399"/>
      <c r="B72" s="286"/>
      <c r="C72" s="286"/>
      <c r="D72" s="379" t="s">
        <v>374</v>
      </c>
      <c r="E72" s="225" t="s">
        <v>355</v>
      </c>
      <c r="F72" s="372" t="s">
        <v>64</v>
      </c>
      <c r="G72" s="382" t="s">
        <v>106</v>
      </c>
      <c r="H72" s="62" t="s">
        <v>105</v>
      </c>
      <c r="I72" s="99">
        <v>44000</v>
      </c>
      <c r="J72" s="71" t="s">
        <v>111</v>
      </c>
      <c r="K72" s="142">
        <v>4000</v>
      </c>
      <c r="L72" s="142">
        <v>20000</v>
      </c>
      <c r="M72" s="142">
        <v>20000</v>
      </c>
    </row>
    <row r="73" spans="1:13" ht="25.5">
      <c r="A73" s="399"/>
      <c r="B73" s="286"/>
      <c r="C73" s="286"/>
      <c r="D73" s="380"/>
      <c r="E73" s="226"/>
      <c r="F73" s="373"/>
      <c r="G73" s="383"/>
      <c r="H73" s="40" t="s">
        <v>375</v>
      </c>
      <c r="I73" s="100">
        <v>4000</v>
      </c>
      <c r="J73" s="21" t="s">
        <v>351</v>
      </c>
      <c r="K73" s="144">
        <v>1</v>
      </c>
      <c r="L73" s="144">
        <v>1</v>
      </c>
      <c r="M73" s="144">
        <v>1</v>
      </c>
    </row>
    <row r="74" spans="1:13" ht="38.25">
      <c r="A74" s="399"/>
      <c r="B74" s="286"/>
      <c r="C74" s="286"/>
      <c r="D74" s="380"/>
      <c r="E74" s="226"/>
      <c r="F74" s="373"/>
      <c r="G74" s="383"/>
      <c r="H74" s="40" t="s">
        <v>376</v>
      </c>
      <c r="I74" s="100">
        <v>20000</v>
      </c>
      <c r="J74" s="21" t="s">
        <v>349</v>
      </c>
      <c r="K74" s="147">
        <v>4000</v>
      </c>
      <c r="L74" s="147">
        <v>20000</v>
      </c>
      <c r="M74" s="147">
        <v>20000</v>
      </c>
    </row>
    <row r="75" spans="1:13" ht="26.25" thickBot="1">
      <c r="A75" s="399"/>
      <c r="B75" s="286"/>
      <c r="C75" s="286"/>
      <c r="D75" s="381"/>
      <c r="E75" s="232"/>
      <c r="F75" s="374"/>
      <c r="G75" s="384"/>
      <c r="H75" s="79" t="s">
        <v>377</v>
      </c>
      <c r="I75" s="101">
        <v>20000</v>
      </c>
      <c r="J75" s="81" t="s">
        <v>350</v>
      </c>
      <c r="K75" s="115">
        <v>1</v>
      </c>
      <c r="L75" s="115">
        <v>1</v>
      </c>
      <c r="M75" s="115">
        <v>1</v>
      </c>
    </row>
    <row r="76" spans="1:13" ht="15.75" thickTop="1">
      <c r="A76" s="399"/>
      <c r="B76" s="286"/>
      <c r="C76" s="286"/>
      <c r="D76" s="388" t="s">
        <v>34</v>
      </c>
      <c r="E76" s="391" t="s">
        <v>338</v>
      </c>
      <c r="F76" s="392" t="s">
        <v>59</v>
      </c>
      <c r="G76" s="425" t="s">
        <v>106</v>
      </c>
      <c r="H76" s="40" t="s">
        <v>105</v>
      </c>
      <c r="I76" s="43">
        <v>3397.4</v>
      </c>
      <c r="J76" s="21" t="s">
        <v>111</v>
      </c>
      <c r="K76" s="22">
        <v>3397.4</v>
      </c>
      <c r="L76" s="156"/>
      <c r="M76" s="156"/>
    </row>
    <row r="77" spans="1:13" ht="25.5">
      <c r="A77" s="399"/>
      <c r="B77" s="286"/>
      <c r="C77" s="286"/>
      <c r="D77" s="389"/>
      <c r="E77" s="391"/>
      <c r="F77" s="392"/>
      <c r="G77" s="425"/>
      <c r="H77" s="40" t="s">
        <v>375</v>
      </c>
      <c r="I77" s="43">
        <v>3397.4</v>
      </c>
      <c r="J77" s="21" t="s">
        <v>351</v>
      </c>
      <c r="K77" s="23">
        <v>1</v>
      </c>
      <c r="L77" s="27"/>
      <c r="M77" s="31"/>
    </row>
    <row r="78" spans="1:13" ht="38.25">
      <c r="A78" s="399"/>
      <c r="B78" s="286"/>
      <c r="C78" s="286"/>
      <c r="D78" s="389"/>
      <c r="E78" s="391"/>
      <c r="F78" s="392"/>
      <c r="G78" s="425"/>
      <c r="H78" s="40" t="s">
        <v>376</v>
      </c>
      <c r="I78" s="43"/>
      <c r="J78" s="21" t="s">
        <v>349</v>
      </c>
      <c r="K78" s="22">
        <v>3397.4</v>
      </c>
      <c r="L78" s="32"/>
      <c r="M78" s="32"/>
    </row>
    <row r="79" spans="1:13" ht="26.25" thickBot="1">
      <c r="A79" s="399"/>
      <c r="B79" s="286"/>
      <c r="C79" s="286"/>
      <c r="D79" s="390"/>
      <c r="E79" s="391"/>
      <c r="F79" s="392"/>
      <c r="G79" s="425"/>
      <c r="H79" s="79" t="s">
        <v>377</v>
      </c>
      <c r="I79" s="101"/>
      <c r="J79" s="81" t="s">
        <v>350</v>
      </c>
      <c r="K79" s="115">
        <v>1</v>
      </c>
      <c r="L79" s="115"/>
      <c r="M79" s="115"/>
    </row>
    <row r="80" spans="1:13" ht="15.75" customHeight="1" thickTop="1">
      <c r="A80" s="399"/>
      <c r="B80" s="286"/>
      <c r="C80" s="286"/>
      <c r="D80" s="229" t="s">
        <v>35</v>
      </c>
      <c r="E80" s="225" t="s">
        <v>109</v>
      </c>
      <c r="F80" s="225" t="s">
        <v>255</v>
      </c>
      <c r="G80" s="225" t="s">
        <v>106</v>
      </c>
      <c r="H80" s="62" t="s">
        <v>105</v>
      </c>
      <c r="I80" s="56">
        <v>2560333.0299999998</v>
      </c>
      <c r="J80" s="168" t="s">
        <v>111</v>
      </c>
      <c r="K80" s="172">
        <v>903435.54</v>
      </c>
      <c r="L80" s="172">
        <v>807061.61</v>
      </c>
      <c r="M80" s="172">
        <v>849835.88</v>
      </c>
    </row>
    <row r="81" spans="1:13" ht="25.5">
      <c r="A81" s="399"/>
      <c r="B81" s="286"/>
      <c r="C81" s="286"/>
      <c r="D81" s="222"/>
      <c r="E81" s="226"/>
      <c r="F81" s="226"/>
      <c r="G81" s="226"/>
      <c r="H81" s="40" t="s">
        <v>375</v>
      </c>
      <c r="I81" s="46">
        <v>903435.54</v>
      </c>
      <c r="J81" s="186" t="s">
        <v>242</v>
      </c>
      <c r="K81" s="116">
        <v>288</v>
      </c>
      <c r="L81" s="116">
        <v>288</v>
      </c>
      <c r="M81" s="116">
        <v>288</v>
      </c>
    </row>
    <row r="82" spans="1:13" ht="38.25">
      <c r="A82" s="399"/>
      <c r="B82" s="286"/>
      <c r="C82" s="286"/>
      <c r="D82" s="222"/>
      <c r="E82" s="226"/>
      <c r="F82" s="226"/>
      <c r="G82" s="226"/>
      <c r="H82" s="40" t="s">
        <v>376</v>
      </c>
      <c r="I82" s="46">
        <v>807061.61</v>
      </c>
      <c r="J82" s="186" t="s">
        <v>243</v>
      </c>
      <c r="K82" s="174">
        <v>3136.93</v>
      </c>
      <c r="L82" s="175">
        <v>2802.3</v>
      </c>
      <c r="M82" s="175">
        <v>2950.82</v>
      </c>
    </row>
    <row r="83" spans="1:13" ht="26.25" thickBot="1">
      <c r="A83" s="399"/>
      <c r="B83" s="286"/>
      <c r="C83" s="286"/>
      <c r="D83" s="224"/>
      <c r="E83" s="232"/>
      <c r="F83" s="232"/>
      <c r="G83" s="232"/>
      <c r="H83" s="79" t="s">
        <v>377</v>
      </c>
      <c r="I83" s="82">
        <v>849835.88</v>
      </c>
      <c r="J83" s="187" t="s">
        <v>244</v>
      </c>
      <c r="K83" s="115">
        <v>1</v>
      </c>
      <c r="L83" s="115">
        <v>1</v>
      </c>
      <c r="M83" s="115">
        <v>1</v>
      </c>
    </row>
    <row r="84" spans="1:13" ht="15.75" customHeight="1" thickTop="1">
      <c r="A84" s="399"/>
      <c r="B84" s="286"/>
      <c r="C84" s="286"/>
      <c r="D84" s="229" t="s">
        <v>36</v>
      </c>
      <c r="E84" s="225" t="s">
        <v>109</v>
      </c>
      <c r="F84" s="225" t="s">
        <v>255</v>
      </c>
      <c r="G84" s="225" t="s">
        <v>106</v>
      </c>
      <c r="H84" s="62" t="s">
        <v>105</v>
      </c>
      <c r="I84" s="63">
        <v>2157332.2200000002</v>
      </c>
      <c r="J84" s="168" t="s">
        <v>111</v>
      </c>
      <c r="K84" s="169">
        <v>646314.69999999995</v>
      </c>
      <c r="L84" s="169">
        <v>736004.64</v>
      </c>
      <c r="M84" s="169">
        <v>775012.88</v>
      </c>
    </row>
    <row r="85" spans="1:13" ht="38.25">
      <c r="A85" s="399"/>
      <c r="B85" s="286"/>
      <c r="C85" s="286"/>
      <c r="D85" s="222"/>
      <c r="E85" s="226"/>
      <c r="F85" s="226"/>
      <c r="G85" s="226"/>
      <c r="H85" s="40" t="s">
        <v>375</v>
      </c>
      <c r="I85" s="46">
        <v>646314.69999999995</v>
      </c>
      <c r="J85" s="186" t="s">
        <v>241</v>
      </c>
      <c r="K85" s="116">
        <v>81</v>
      </c>
      <c r="L85" s="116">
        <v>81</v>
      </c>
      <c r="M85" s="116">
        <v>81</v>
      </c>
    </row>
    <row r="86" spans="1:13" ht="38.25">
      <c r="A86" s="399"/>
      <c r="B86" s="286"/>
      <c r="C86" s="286"/>
      <c r="D86" s="222"/>
      <c r="E86" s="226"/>
      <c r="F86" s="226"/>
      <c r="G86" s="226"/>
      <c r="H86" s="40" t="s">
        <v>376</v>
      </c>
      <c r="I86" s="46">
        <v>736004.64</v>
      </c>
      <c r="J86" s="186" t="s">
        <v>245</v>
      </c>
      <c r="K86" s="174">
        <v>7979.19</v>
      </c>
      <c r="L86" s="175">
        <v>9086.48</v>
      </c>
      <c r="M86" s="175">
        <v>9568.06</v>
      </c>
    </row>
    <row r="87" spans="1:13" ht="39" thickBot="1">
      <c r="A87" s="399"/>
      <c r="B87" s="286"/>
      <c r="C87" s="286"/>
      <c r="D87" s="224"/>
      <c r="E87" s="232"/>
      <c r="F87" s="232"/>
      <c r="G87" s="232"/>
      <c r="H87" s="79" t="s">
        <v>377</v>
      </c>
      <c r="I87" s="82">
        <v>775012.88</v>
      </c>
      <c r="J87" s="187" t="s">
        <v>246</v>
      </c>
      <c r="K87" s="115">
        <v>1</v>
      </c>
      <c r="L87" s="115">
        <v>1</v>
      </c>
      <c r="M87" s="115">
        <v>1</v>
      </c>
    </row>
    <row r="88" spans="1:13" ht="15.75" customHeight="1" thickTop="1" thickBot="1">
      <c r="A88" s="399"/>
      <c r="B88" s="286"/>
      <c r="C88" s="286"/>
      <c r="D88" s="385" t="s">
        <v>353</v>
      </c>
      <c r="E88" s="386"/>
      <c r="F88" s="386"/>
      <c r="G88" s="386"/>
      <c r="H88" s="386"/>
      <c r="I88" s="386"/>
      <c r="J88" s="386"/>
      <c r="K88" s="386"/>
      <c r="L88" s="386"/>
      <c r="M88" s="387"/>
    </row>
    <row r="89" spans="1:13" ht="15" customHeight="1" thickTop="1">
      <c r="A89" s="399"/>
      <c r="B89" s="286"/>
      <c r="C89" s="286"/>
      <c r="D89" s="221" t="s">
        <v>37</v>
      </c>
      <c r="E89" s="254" t="s">
        <v>355</v>
      </c>
      <c r="F89" s="372" t="s">
        <v>64</v>
      </c>
      <c r="G89" s="254" t="s">
        <v>106</v>
      </c>
      <c r="H89" s="40" t="s">
        <v>105</v>
      </c>
      <c r="I89" s="41">
        <v>95000</v>
      </c>
      <c r="J89" s="186" t="s">
        <v>111</v>
      </c>
      <c r="K89" s="117">
        <v>5000</v>
      </c>
      <c r="L89" s="117">
        <v>60000</v>
      </c>
      <c r="M89" s="117">
        <v>30000</v>
      </c>
    </row>
    <row r="90" spans="1:13" ht="38.25">
      <c r="A90" s="399"/>
      <c r="B90" s="286"/>
      <c r="C90" s="286"/>
      <c r="D90" s="222"/>
      <c r="E90" s="226"/>
      <c r="F90" s="373"/>
      <c r="G90" s="226"/>
      <c r="H90" s="40" t="s">
        <v>375</v>
      </c>
      <c r="I90" s="46">
        <v>5000</v>
      </c>
      <c r="J90" s="186" t="s">
        <v>354</v>
      </c>
      <c r="K90" s="144">
        <v>1</v>
      </c>
      <c r="L90" s="144">
        <v>1</v>
      </c>
      <c r="M90" s="144">
        <v>1</v>
      </c>
    </row>
    <row r="91" spans="1:13" ht="38.25">
      <c r="A91" s="399"/>
      <c r="B91" s="286"/>
      <c r="C91" s="286"/>
      <c r="D91" s="222"/>
      <c r="E91" s="226"/>
      <c r="F91" s="373"/>
      <c r="G91" s="226"/>
      <c r="H91" s="40" t="s">
        <v>376</v>
      </c>
      <c r="I91" s="46">
        <v>60000</v>
      </c>
      <c r="J91" s="186" t="s">
        <v>243</v>
      </c>
      <c r="K91" s="117">
        <v>5000</v>
      </c>
      <c r="L91" s="117">
        <v>60000</v>
      </c>
      <c r="M91" s="117">
        <v>30000</v>
      </c>
    </row>
    <row r="92" spans="1:13" ht="27.75" customHeight="1" thickBot="1">
      <c r="A92" s="399"/>
      <c r="B92" s="286"/>
      <c r="C92" s="286"/>
      <c r="D92" s="224"/>
      <c r="E92" s="232"/>
      <c r="F92" s="374"/>
      <c r="G92" s="232"/>
      <c r="H92" s="79" t="s">
        <v>377</v>
      </c>
      <c r="I92" s="82">
        <v>30000</v>
      </c>
      <c r="J92" s="187" t="s">
        <v>244</v>
      </c>
      <c r="K92" s="115">
        <v>1</v>
      </c>
      <c r="L92" s="115">
        <v>1</v>
      </c>
      <c r="M92" s="115">
        <v>1</v>
      </c>
    </row>
    <row r="93" spans="1:13" ht="15.75" customHeight="1" thickTop="1">
      <c r="A93" s="399"/>
      <c r="B93" s="286"/>
      <c r="C93" s="286"/>
      <c r="D93" s="379" t="s">
        <v>38</v>
      </c>
      <c r="E93" s="225" t="s">
        <v>357</v>
      </c>
      <c r="F93" s="372" t="s">
        <v>58</v>
      </c>
      <c r="G93" s="382" t="s">
        <v>106</v>
      </c>
      <c r="H93" s="62" t="s">
        <v>105</v>
      </c>
      <c r="I93" s="99">
        <v>32340</v>
      </c>
      <c r="J93" s="71" t="s">
        <v>111</v>
      </c>
      <c r="K93" s="142">
        <v>1850</v>
      </c>
      <c r="L93" s="142">
        <v>10490</v>
      </c>
      <c r="M93" s="142">
        <v>20000</v>
      </c>
    </row>
    <row r="94" spans="1:13" ht="25.5">
      <c r="A94" s="399"/>
      <c r="B94" s="286"/>
      <c r="C94" s="286"/>
      <c r="D94" s="380"/>
      <c r="E94" s="226"/>
      <c r="F94" s="373"/>
      <c r="G94" s="383"/>
      <c r="H94" s="40" t="s">
        <v>375</v>
      </c>
      <c r="I94" s="100">
        <v>1850</v>
      </c>
      <c r="J94" s="21" t="s">
        <v>351</v>
      </c>
      <c r="K94" s="144">
        <v>1</v>
      </c>
      <c r="L94" s="144">
        <v>1</v>
      </c>
      <c r="M94" s="144">
        <v>1</v>
      </c>
    </row>
    <row r="95" spans="1:13" ht="38.25">
      <c r="A95" s="399"/>
      <c r="B95" s="286"/>
      <c r="C95" s="286"/>
      <c r="D95" s="380"/>
      <c r="E95" s="226"/>
      <c r="F95" s="373"/>
      <c r="G95" s="383"/>
      <c r="H95" s="40" t="s">
        <v>376</v>
      </c>
      <c r="I95" s="100">
        <v>10490</v>
      </c>
      <c r="J95" s="21" t="s">
        <v>349</v>
      </c>
      <c r="K95" s="147">
        <v>2340</v>
      </c>
      <c r="L95" s="147">
        <v>10000</v>
      </c>
      <c r="M95" s="147">
        <v>20000</v>
      </c>
    </row>
    <row r="96" spans="1:13" ht="29.25" customHeight="1" thickBot="1">
      <c r="A96" s="399"/>
      <c r="B96" s="401"/>
      <c r="C96" s="378"/>
      <c r="D96" s="381"/>
      <c r="E96" s="232"/>
      <c r="F96" s="374"/>
      <c r="G96" s="384"/>
      <c r="H96" s="79" t="s">
        <v>377</v>
      </c>
      <c r="I96" s="101">
        <v>20000</v>
      </c>
      <c r="J96" s="81" t="s">
        <v>350</v>
      </c>
      <c r="K96" s="115">
        <v>1</v>
      </c>
      <c r="L96" s="115">
        <v>1</v>
      </c>
      <c r="M96" s="115">
        <v>1</v>
      </c>
    </row>
    <row r="97" spans="1:21" ht="17.25" customHeight="1" thickTop="1">
      <c r="A97" s="399"/>
      <c r="B97" s="120"/>
      <c r="C97" s="385" t="s">
        <v>124</v>
      </c>
      <c r="D97" s="386"/>
      <c r="E97" s="386"/>
      <c r="F97" s="386"/>
      <c r="G97" s="386"/>
      <c r="H97" s="386"/>
      <c r="I97" s="386"/>
      <c r="J97" s="386"/>
      <c r="K97" s="386"/>
      <c r="L97" s="386"/>
      <c r="M97" s="387"/>
    </row>
    <row r="98" spans="1:21" ht="17.25" customHeight="1">
      <c r="A98" s="399"/>
      <c r="B98" s="285"/>
      <c r="C98" s="298" t="s">
        <v>253</v>
      </c>
      <c r="D98" s="221" t="s">
        <v>369</v>
      </c>
      <c r="E98" s="254" t="s">
        <v>109</v>
      </c>
      <c r="F98" s="254" t="s">
        <v>110</v>
      </c>
      <c r="G98" s="254" t="s">
        <v>106</v>
      </c>
      <c r="H98" s="40" t="s">
        <v>105</v>
      </c>
      <c r="I98" s="46">
        <v>10283.200000000001</v>
      </c>
      <c r="J98" s="186" t="s">
        <v>111</v>
      </c>
      <c r="K98" s="174">
        <v>3243.89</v>
      </c>
      <c r="L98" s="174">
        <v>3428.79</v>
      </c>
      <c r="M98" s="174">
        <v>3610.52</v>
      </c>
      <c r="O98" s="310" t="s">
        <v>240</v>
      </c>
      <c r="P98" s="310"/>
      <c r="Q98" s="162"/>
      <c r="R98" s="49">
        <v>1328886.68</v>
      </c>
      <c r="S98" s="203">
        <v>421534.23999999987</v>
      </c>
      <c r="T98" s="203">
        <v>442610.94999999995</v>
      </c>
      <c r="U98" s="204">
        <v>464741.45999999996</v>
      </c>
    </row>
    <row r="99" spans="1:21" ht="51">
      <c r="A99" s="399"/>
      <c r="B99" s="286"/>
      <c r="C99" s="286"/>
      <c r="D99" s="222"/>
      <c r="E99" s="226"/>
      <c r="F99" s="226"/>
      <c r="G99" s="226"/>
      <c r="H99" s="40" t="s">
        <v>375</v>
      </c>
      <c r="I99" s="46">
        <v>3243.89</v>
      </c>
      <c r="J99" s="186" t="s">
        <v>114</v>
      </c>
      <c r="K99" s="116">
        <v>540648</v>
      </c>
      <c r="L99" s="116">
        <v>540648</v>
      </c>
      <c r="M99" s="116">
        <v>540648</v>
      </c>
      <c r="O99" s="310" t="s">
        <v>106</v>
      </c>
      <c r="P99" s="310"/>
      <c r="Q99" s="160"/>
      <c r="R99" s="7">
        <v>6807391.0499999998</v>
      </c>
      <c r="S99" s="203">
        <v>2030360.83</v>
      </c>
      <c r="T99" s="203">
        <v>2254347.92</v>
      </c>
      <c r="U99" s="203">
        <v>2522682.2999999998</v>
      </c>
    </row>
    <row r="100" spans="1:21" ht="38.25">
      <c r="A100" s="399"/>
      <c r="B100" s="286"/>
      <c r="C100" s="286"/>
      <c r="D100" s="222"/>
      <c r="E100" s="226"/>
      <c r="F100" s="226"/>
      <c r="G100" s="226"/>
      <c r="H100" s="40" t="s">
        <v>376</v>
      </c>
      <c r="I100" s="46">
        <v>3428.79</v>
      </c>
      <c r="J100" s="186" t="s">
        <v>115</v>
      </c>
      <c r="K100" s="11">
        <v>6.0000000000000001E-3</v>
      </c>
      <c r="L100" s="12">
        <v>6.3E-3</v>
      </c>
      <c r="M100" s="12">
        <v>6.6E-3</v>
      </c>
      <c r="O100" s="310" t="s">
        <v>106</v>
      </c>
      <c r="P100" s="310"/>
      <c r="Q100" s="161"/>
      <c r="R100" s="17">
        <v>147436.98000000001</v>
      </c>
      <c r="S100" s="9">
        <v>46418.32</v>
      </c>
      <c r="T100" s="9">
        <v>49185.14</v>
      </c>
      <c r="U100" s="17">
        <v>51833.52</v>
      </c>
    </row>
    <row r="101" spans="1:21" ht="81" customHeight="1" thickBot="1">
      <c r="A101" s="399"/>
      <c r="B101" s="286"/>
      <c r="C101" s="286"/>
      <c r="D101" s="224"/>
      <c r="E101" s="232"/>
      <c r="F101" s="232"/>
      <c r="G101" s="232"/>
      <c r="H101" s="79" t="s">
        <v>377</v>
      </c>
      <c r="I101" s="82">
        <v>3610.52</v>
      </c>
      <c r="J101" s="187" t="s">
        <v>333</v>
      </c>
      <c r="K101" s="115" t="s">
        <v>269</v>
      </c>
      <c r="L101" s="115" t="s">
        <v>259</v>
      </c>
      <c r="M101" s="115" t="s">
        <v>295</v>
      </c>
    </row>
    <row r="102" spans="1:21" ht="18" customHeight="1" thickTop="1">
      <c r="A102" s="399"/>
      <c r="B102" s="286"/>
      <c r="C102" s="286"/>
      <c r="D102" s="229" t="s">
        <v>370</v>
      </c>
      <c r="E102" s="225" t="s">
        <v>109</v>
      </c>
      <c r="F102" s="225" t="s">
        <v>110</v>
      </c>
      <c r="G102" s="225" t="s">
        <v>106</v>
      </c>
      <c r="H102" s="62" t="s">
        <v>105</v>
      </c>
      <c r="I102" s="56">
        <v>35359.199999999997</v>
      </c>
      <c r="J102" s="168" t="s">
        <v>111</v>
      </c>
      <c r="K102" s="172">
        <v>11154.25</v>
      </c>
      <c r="L102" s="172">
        <v>11790.04</v>
      </c>
      <c r="M102" s="172">
        <v>12414.91</v>
      </c>
    </row>
    <row r="103" spans="1:21" ht="51">
      <c r="A103" s="399"/>
      <c r="B103" s="286"/>
      <c r="C103" s="286"/>
      <c r="D103" s="222"/>
      <c r="E103" s="226"/>
      <c r="F103" s="226"/>
      <c r="G103" s="226"/>
      <c r="H103" s="40" t="s">
        <v>375</v>
      </c>
      <c r="I103" s="46">
        <v>11154.25</v>
      </c>
      <c r="J103" s="186" t="s">
        <v>116</v>
      </c>
      <c r="K103" s="116">
        <v>705084</v>
      </c>
      <c r="L103" s="116">
        <v>705084</v>
      </c>
      <c r="M103" s="116">
        <v>705084</v>
      </c>
    </row>
    <row r="104" spans="1:21" ht="38.25">
      <c r="A104" s="399"/>
      <c r="B104" s="286"/>
      <c r="C104" s="286"/>
      <c r="D104" s="222"/>
      <c r="E104" s="226"/>
      <c r="F104" s="226"/>
      <c r="G104" s="226"/>
      <c r="H104" s="40" t="s">
        <v>376</v>
      </c>
      <c r="I104" s="46">
        <v>11790.04</v>
      </c>
      <c r="J104" s="186" t="s">
        <v>117</v>
      </c>
      <c r="K104" s="2">
        <v>1.5800000000000002E-2</v>
      </c>
      <c r="L104" s="3">
        <v>1.67E-2</v>
      </c>
      <c r="M104" s="3">
        <v>1.7600000000000001E-2</v>
      </c>
    </row>
    <row r="105" spans="1:21" ht="57.75" customHeight="1" thickBot="1">
      <c r="A105" s="399"/>
      <c r="B105" s="286"/>
      <c r="C105" s="286"/>
      <c r="D105" s="224"/>
      <c r="E105" s="232"/>
      <c r="F105" s="232"/>
      <c r="G105" s="232"/>
      <c r="H105" s="180" t="s">
        <v>377</v>
      </c>
      <c r="I105" s="94">
        <v>12414.91</v>
      </c>
      <c r="J105" s="187" t="s">
        <v>292</v>
      </c>
      <c r="K105" s="115" t="s">
        <v>269</v>
      </c>
      <c r="L105" s="115" t="s">
        <v>259</v>
      </c>
      <c r="M105" s="115" t="s">
        <v>265</v>
      </c>
    </row>
    <row r="106" spans="1:21" ht="15.75" customHeight="1" thickTop="1">
      <c r="A106" s="399"/>
      <c r="B106" s="286"/>
      <c r="C106" s="286"/>
      <c r="D106" s="229" t="s">
        <v>371</v>
      </c>
      <c r="E106" s="225" t="s">
        <v>109</v>
      </c>
      <c r="F106" s="225" t="s">
        <v>110</v>
      </c>
      <c r="G106" s="225" t="s">
        <v>106</v>
      </c>
      <c r="H106" s="62" t="s">
        <v>105</v>
      </c>
      <c r="I106" s="56">
        <v>3849.77</v>
      </c>
      <c r="J106" s="168" t="s">
        <v>111</v>
      </c>
      <c r="K106" s="172">
        <v>1214.43</v>
      </c>
      <c r="L106" s="172">
        <v>1283.6500000000001</v>
      </c>
      <c r="M106" s="172">
        <v>1351.69</v>
      </c>
    </row>
    <row r="107" spans="1:21" ht="38.25">
      <c r="A107" s="399"/>
      <c r="B107" s="286"/>
      <c r="C107" s="286"/>
      <c r="D107" s="222"/>
      <c r="E107" s="226"/>
      <c r="F107" s="226"/>
      <c r="G107" s="226"/>
      <c r="H107" s="40" t="s">
        <v>375</v>
      </c>
      <c r="I107" s="46">
        <v>1214.43</v>
      </c>
      <c r="J107" s="186" t="s">
        <v>118</v>
      </c>
      <c r="K107" s="116">
        <v>166683</v>
      </c>
      <c r="L107" s="116">
        <v>166683</v>
      </c>
      <c r="M107" s="116">
        <v>166683</v>
      </c>
    </row>
    <row r="108" spans="1:21" ht="38.25">
      <c r="A108" s="399"/>
      <c r="B108" s="286"/>
      <c r="C108" s="286"/>
      <c r="D108" s="222"/>
      <c r="E108" s="226"/>
      <c r="F108" s="226"/>
      <c r="G108" s="226"/>
      <c r="H108" s="40" t="s">
        <v>376</v>
      </c>
      <c r="I108" s="46">
        <v>1283.6500000000001</v>
      </c>
      <c r="J108" s="186" t="s">
        <v>119</v>
      </c>
      <c r="K108" s="18">
        <v>7.3000000000000001E-3</v>
      </c>
      <c r="L108" s="18">
        <v>7.7000000000000002E-3</v>
      </c>
      <c r="M108" s="18">
        <v>8.0999999999999996E-3</v>
      </c>
    </row>
    <row r="109" spans="1:21" ht="26.25" thickBot="1">
      <c r="A109" s="399"/>
      <c r="B109" s="286"/>
      <c r="C109" s="286"/>
      <c r="D109" s="224"/>
      <c r="E109" s="232"/>
      <c r="F109" s="232"/>
      <c r="G109" s="232"/>
      <c r="H109" s="79" t="s">
        <v>377</v>
      </c>
      <c r="I109" s="82">
        <v>1351.69</v>
      </c>
      <c r="J109" s="187" t="s">
        <v>266</v>
      </c>
      <c r="K109" s="115" t="s">
        <v>267</v>
      </c>
      <c r="L109" s="115" t="s">
        <v>267</v>
      </c>
      <c r="M109" s="115" t="s">
        <v>267</v>
      </c>
    </row>
    <row r="110" spans="1:21" ht="18.75" customHeight="1" thickTop="1">
      <c r="A110" s="399"/>
      <c r="B110" s="286"/>
      <c r="C110" s="286"/>
      <c r="D110" s="357" t="s">
        <v>372</v>
      </c>
      <c r="E110" s="375" t="s">
        <v>109</v>
      </c>
      <c r="F110" s="375" t="s">
        <v>121</v>
      </c>
      <c r="G110" s="375" t="s">
        <v>106</v>
      </c>
      <c r="H110" s="62" t="s">
        <v>105</v>
      </c>
      <c r="I110" s="56">
        <v>9889.43</v>
      </c>
      <c r="J110" s="168" t="s">
        <v>111</v>
      </c>
      <c r="K110" s="172">
        <v>3136.86</v>
      </c>
      <c r="L110" s="172">
        <v>3293.86</v>
      </c>
      <c r="M110" s="172">
        <v>3458.71</v>
      </c>
    </row>
    <row r="111" spans="1:21" ht="38.25">
      <c r="A111" s="399"/>
      <c r="B111" s="286"/>
      <c r="C111" s="286"/>
      <c r="D111" s="358"/>
      <c r="E111" s="376"/>
      <c r="F111" s="376"/>
      <c r="G111" s="376"/>
      <c r="H111" s="40" t="s">
        <v>375</v>
      </c>
      <c r="I111" s="46">
        <v>3136.86</v>
      </c>
      <c r="J111" s="186" t="s">
        <v>122</v>
      </c>
      <c r="K111" s="116">
        <v>157</v>
      </c>
      <c r="L111" s="116">
        <v>157</v>
      </c>
      <c r="M111" s="116">
        <v>157</v>
      </c>
    </row>
    <row r="112" spans="1:21" ht="38.25">
      <c r="A112" s="399"/>
      <c r="B112" s="286"/>
      <c r="C112" s="286"/>
      <c r="D112" s="358"/>
      <c r="E112" s="376"/>
      <c r="F112" s="376"/>
      <c r="G112" s="376"/>
      <c r="H112" s="40" t="s">
        <v>376</v>
      </c>
      <c r="I112" s="46">
        <v>3293.86</v>
      </c>
      <c r="J112" s="186" t="s">
        <v>123</v>
      </c>
      <c r="K112" s="174">
        <v>19.98</v>
      </c>
      <c r="L112" s="174">
        <v>20.98</v>
      </c>
      <c r="M112" s="174">
        <v>22.03</v>
      </c>
    </row>
    <row r="113" spans="1:13" ht="28.5" customHeight="1" thickBot="1">
      <c r="A113" s="399"/>
      <c r="B113" s="286"/>
      <c r="C113" s="286"/>
      <c r="D113" s="359"/>
      <c r="E113" s="377"/>
      <c r="F113" s="377"/>
      <c r="G113" s="377"/>
      <c r="H113" s="79" t="s">
        <v>377</v>
      </c>
      <c r="I113" s="82">
        <v>3458.71</v>
      </c>
      <c r="J113" s="187" t="s">
        <v>261</v>
      </c>
      <c r="K113" s="115">
        <v>1</v>
      </c>
      <c r="L113" s="115">
        <v>1</v>
      </c>
      <c r="M113" s="115">
        <v>1</v>
      </c>
    </row>
    <row r="114" spans="1:13" ht="18.75" customHeight="1" thickTop="1">
      <c r="A114" s="399"/>
      <c r="B114" s="286"/>
      <c r="C114" s="286"/>
      <c r="D114" s="229" t="s">
        <v>373</v>
      </c>
      <c r="E114" s="375" t="s">
        <v>109</v>
      </c>
      <c r="F114" s="375" t="s">
        <v>121</v>
      </c>
      <c r="G114" s="375" t="s">
        <v>106</v>
      </c>
      <c r="H114" s="62" t="s">
        <v>105</v>
      </c>
      <c r="I114" s="56">
        <v>2112.0093076923085</v>
      </c>
      <c r="J114" s="168" t="s">
        <v>111</v>
      </c>
      <c r="K114" s="172">
        <v>589.82000000000016</v>
      </c>
      <c r="L114" s="172">
        <v>698.70984615384646</v>
      </c>
      <c r="M114" s="172">
        <v>823.47946153846192</v>
      </c>
    </row>
    <row r="115" spans="1:13" ht="38.25">
      <c r="A115" s="399"/>
      <c r="B115" s="286"/>
      <c r="C115" s="286"/>
      <c r="D115" s="222"/>
      <c r="E115" s="376"/>
      <c r="F115" s="376"/>
      <c r="G115" s="376"/>
      <c r="H115" s="40" t="s">
        <v>375</v>
      </c>
      <c r="I115" s="46">
        <v>589.82000000000016</v>
      </c>
      <c r="J115" s="186" t="s">
        <v>125</v>
      </c>
      <c r="K115" s="116">
        <v>26</v>
      </c>
      <c r="L115" s="116">
        <v>28</v>
      </c>
      <c r="M115" s="116">
        <v>30</v>
      </c>
    </row>
    <row r="116" spans="1:13" ht="51">
      <c r="A116" s="399"/>
      <c r="B116" s="286"/>
      <c r="C116" s="286"/>
      <c r="D116" s="222"/>
      <c r="E116" s="376"/>
      <c r="F116" s="376"/>
      <c r="G116" s="376"/>
      <c r="H116" s="40" t="s">
        <v>376</v>
      </c>
      <c r="I116" s="46">
        <v>698.70984615384646</v>
      </c>
      <c r="J116" s="186" t="s">
        <v>126</v>
      </c>
      <c r="K116" s="174">
        <v>22.685384615384621</v>
      </c>
      <c r="L116" s="174">
        <v>24.953923076923086</v>
      </c>
      <c r="M116" s="174">
        <v>27.449315384615396</v>
      </c>
    </row>
    <row r="117" spans="1:13" ht="26.25" thickBot="1">
      <c r="A117" s="399"/>
      <c r="B117" s="286"/>
      <c r="C117" s="286"/>
      <c r="D117" s="224"/>
      <c r="E117" s="377"/>
      <c r="F117" s="377"/>
      <c r="G117" s="377"/>
      <c r="H117" s="79" t="s">
        <v>377</v>
      </c>
      <c r="I117" s="82">
        <v>823.47946153846192</v>
      </c>
      <c r="J117" s="187" t="s">
        <v>127</v>
      </c>
      <c r="K117" s="115">
        <v>1</v>
      </c>
      <c r="L117" s="115">
        <v>1</v>
      </c>
      <c r="M117" s="115">
        <v>1</v>
      </c>
    </row>
    <row r="118" spans="1:13" ht="15.75" customHeight="1" thickTop="1">
      <c r="A118" s="399"/>
      <c r="B118" s="286"/>
      <c r="C118" s="286"/>
      <c r="D118" s="230" t="s">
        <v>128</v>
      </c>
      <c r="E118" s="306"/>
      <c r="F118" s="306"/>
      <c r="G118" s="306"/>
      <c r="H118" s="306"/>
      <c r="I118" s="306"/>
      <c r="J118" s="306"/>
      <c r="K118" s="306"/>
      <c r="L118" s="306"/>
      <c r="M118" s="231"/>
    </row>
    <row r="119" spans="1:13" ht="15" customHeight="1">
      <c r="A119" s="399"/>
      <c r="B119" s="286"/>
      <c r="C119" s="286"/>
      <c r="D119" s="221" t="s">
        <v>129</v>
      </c>
      <c r="E119" s="254" t="s">
        <v>109</v>
      </c>
      <c r="F119" s="254" t="s">
        <v>110</v>
      </c>
      <c r="G119" s="254" t="s">
        <v>106</v>
      </c>
      <c r="H119" s="40" t="s">
        <v>105</v>
      </c>
      <c r="I119" s="46">
        <v>55955.97</v>
      </c>
      <c r="J119" s="186" t="s">
        <v>111</v>
      </c>
      <c r="K119" s="117">
        <v>17651.61</v>
      </c>
      <c r="L119" s="117">
        <v>18657.75</v>
      </c>
      <c r="M119" s="117">
        <v>19646.61</v>
      </c>
    </row>
    <row r="120" spans="1:13" ht="38.25">
      <c r="A120" s="399"/>
      <c r="B120" s="286"/>
      <c r="C120" s="286"/>
      <c r="D120" s="222"/>
      <c r="E120" s="226"/>
      <c r="F120" s="226"/>
      <c r="G120" s="226"/>
      <c r="H120" s="40" t="s">
        <v>375</v>
      </c>
      <c r="I120" s="46">
        <v>17651.61</v>
      </c>
      <c r="J120" s="186" t="s">
        <v>258</v>
      </c>
      <c r="K120" s="116">
        <v>4980</v>
      </c>
      <c r="L120" s="116">
        <v>4980</v>
      </c>
      <c r="M120" s="116">
        <v>4980</v>
      </c>
    </row>
    <row r="121" spans="1:13" ht="38.25">
      <c r="A121" s="399"/>
      <c r="B121" s="286"/>
      <c r="C121" s="286"/>
      <c r="D121" s="222"/>
      <c r="E121" s="226"/>
      <c r="F121" s="226"/>
      <c r="G121" s="226"/>
      <c r="H121" s="40" t="s">
        <v>376</v>
      </c>
      <c r="I121" s="46">
        <v>18657.75</v>
      </c>
      <c r="J121" s="186" t="s">
        <v>113</v>
      </c>
      <c r="K121" s="174">
        <v>3.54</v>
      </c>
      <c r="L121" s="175">
        <v>3.75</v>
      </c>
      <c r="M121" s="175">
        <v>3.95</v>
      </c>
    </row>
    <row r="122" spans="1:13" ht="28.5" customHeight="1" thickBot="1">
      <c r="A122" s="399"/>
      <c r="B122" s="286"/>
      <c r="C122" s="286"/>
      <c r="D122" s="224"/>
      <c r="E122" s="232"/>
      <c r="F122" s="232"/>
      <c r="G122" s="232"/>
      <c r="H122" s="79" t="s">
        <v>377</v>
      </c>
      <c r="I122" s="82">
        <v>19646.61</v>
      </c>
      <c r="J122" s="187" t="s">
        <v>130</v>
      </c>
      <c r="K122" s="115">
        <v>0.98</v>
      </c>
      <c r="L122" s="115">
        <v>0.98</v>
      </c>
      <c r="M122" s="115">
        <v>0.98</v>
      </c>
    </row>
    <row r="123" spans="1:13" ht="15.75" customHeight="1" thickTop="1">
      <c r="A123" s="399"/>
      <c r="B123" s="286"/>
      <c r="C123" s="286"/>
      <c r="D123" s="229" t="s">
        <v>131</v>
      </c>
      <c r="E123" s="225" t="s">
        <v>109</v>
      </c>
      <c r="F123" s="225" t="s">
        <v>110</v>
      </c>
      <c r="G123" s="225" t="s">
        <v>106</v>
      </c>
      <c r="H123" s="62" t="s">
        <v>105</v>
      </c>
      <c r="I123" s="56">
        <v>5321.48</v>
      </c>
      <c r="J123" s="168" t="s">
        <v>111</v>
      </c>
      <c r="K123" s="169">
        <v>1688.02</v>
      </c>
      <c r="L123" s="169">
        <v>1772.42</v>
      </c>
      <c r="M123" s="169">
        <v>1861.04</v>
      </c>
    </row>
    <row r="124" spans="1:13" ht="38.25">
      <c r="A124" s="399"/>
      <c r="B124" s="286"/>
      <c r="C124" s="286"/>
      <c r="D124" s="222"/>
      <c r="E124" s="226"/>
      <c r="F124" s="226"/>
      <c r="G124" s="226"/>
      <c r="H124" s="40" t="s">
        <v>375</v>
      </c>
      <c r="I124" s="46">
        <v>1688.02</v>
      </c>
      <c r="J124" s="186" t="s">
        <v>132</v>
      </c>
      <c r="K124" s="116">
        <v>5953</v>
      </c>
      <c r="L124" s="116">
        <v>5953</v>
      </c>
      <c r="M124" s="116">
        <v>5953</v>
      </c>
    </row>
    <row r="125" spans="1:13" ht="51">
      <c r="A125" s="399"/>
      <c r="B125" s="286"/>
      <c r="C125" s="286"/>
      <c r="D125" s="222"/>
      <c r="E125" s="226"/>
      <c r="F125" s="226"/>
      <c r="G125" s="226"/>
      <c r="H125" s="40" t="s">
        <v>376</v>
      </c>
      <c r="I125" s="46">
        <v>1772.42</v>
      </c>
      <c r="J125" s="186" t="s">
        <v>133</v>
      </c>
      <c r="K125" s="174">
        <v>0.28000000000000003</v>
      </c>
      <c r="L125" s="174">
        <v>0.3</v>
      </c>
      <c r="M125" s="174">
        <v>0.31</v>
      </c>
    </row>
    <row r="126" spans="1:13" ht="30.75" customHeight="1" thickBot="1">
      <c r="A126" s="399"/>
      <c r="B126" s="286"/>
      <c r="C126" s="286"/>
      <c r="D126" s="224"/>
      <c r="E126" s="232"/>
      <c r="F126" s="232"/>
      <c r="G126" s="232"/>
      <c r="H126" s="79" t="s">
        <v>377</v>
      </c>
      <c r="I126" s="82">
        <v>1861.04</v>
      </c>
      <c r="J126" s="187" t="s">
        <v>134</v>
      </c>
      <c r="K126" s="115">
        <v>0.98</v>
      </c>
      <c r="L126" s="115">
        <v>0.98</v>
      </c>
      <c r="M126" s="115">
        <v>0.98</v>
      </c>
    </row>
    <row r="127" spans="1:13" ht="18" customHeight="1" thickTop="1">
      <c r="A127" s="399"/>
      <c r="B127" s="286"/>
      <c r="C127" s="286"/>
      <c r="D127" s="229" t="s">
        <v>135</v>
      </c>
      <c r="E127" s="225" t="s">
        <v>109</v>
      </c>
      <c r="F127" s="225" t="s">
        <v>110</v>
      </c>
      <c r="G127" s="225" t="s">
        <v>106</v>
      </c>
      <c r="H127" s="62" t="s">
        <v>105</v>
      </c>
      <c r="I127" s="56">
        <v>24665.919999999998</v>
      </c>
      <c r="J127" s="168" t="s">
        <v>111</v>
      </c>
      <c r="K127" s="169">
        <v>7739.44</v>
      </c>
      <c r="L127" s="169">
        <v>8259.92</v>
      </c>
      <c r="M127" s="169">
        <v>8666.56</v>
      </c>
    </row>
    <row r="128" spans="1:13" ht="25.5">
      <c r="A128" s="399"/>
      <c r="B128" s="286"/>
      <c r="C128" s="286"/>
      <c r="D128" s="222"/>
      <c r="E128" s="226"/>
      <c r="F128" s="226"/>
      <c r="G128" s="226"/>
      <c r="H128" s="40" t="s">
        <v>375</v>
      </c>
      <c r="I128" s="46">
        <v>7739.44</v>
      </c>
      <c r="J128" s="186" t="s">
        <v>136</v>
      </c>
      <c r="K128" s="116">
        <v>289997</v>
      </c>
      <c r="L128" s="116">
        <v>294997</v>
      </c>
      <c r="M128" s="116">
        <v>298847</v>
      </c>
    </row>
    <row r="129" spans="1:21" ht="38.25">
      <c r="A129" s="399"/>
      <c r="B129" s="286"/>
      <c r="C129" s="286"/>
      <c r="D129" s="222"/>
      <c r="E129" s="226"/>
      <c r="F129" s="226"/>
      <c r="G129" s="226"/>
      <c r="H129" s="40" t="s">
        <v>376</v>
      </c>
      <c r="I129" s="46">
        <v>8259.92</v>
      </c>
      <c r="J129" s="186" t="s">
        <v>113</v>
      </c>
      <c r="K129" s="2">
        <v>2.7E-2</v>
      </c>
      <c r="L129" s="3">
        <v>2.8000000000000001E-2</v>
      </c>
      <c r="M129" s="3">
        <v>2.9000000000000001E-2</v>
      </c>
    </row>
    <row r="130" spans="1:21" ht="43.5" customHeight="1" thickBot="1">
      <c r="A130" s="399"/>
      <c r="B130" s="286"/>
      <c r="C130" s="378"/>
      <c r="D130" s="224"/>
      <c r="E130" s="232"/>
      <c r="F130" s="232"/>
      <c r="G130" s="232"/>
      <c r="H130" s="79" t="s">
        <v>377</v>
      </c>
      <c r="I130" s="82">
        <v>8666.56</v>
      </c>
      <c r="J130" s="187" t="s">
        <v>137</v>
      </c>
      <c r="K130" s="115">
        <v>0.98</v>
      </c>
      <c r="L130" s="115">
        <v>0.98</v>
      </c>
      <c r="M130" s="115">
        <v>0.98</v>
      </c>
    </row>
    <row r="131" spans="1:21" ht="15.75" customHeight="1" thickTop="1">
      <c r="A131" s="399"/>
      <c r="B131" s="286"/>
      <c r="C131" s="287" t="s">
        <v>254</v>
      </c>
      <c r="D131" s="230" t="s">
        <v>368</v>
      </c>
      <c r="E131" s="306"/>
      <c r="F131" s="306"/>
      <c r="G131" s="306"/>
      <c r="H131" s="306"/>
      <c r="I131" s="306"/>
      <c r="J131" s="306"/>
      <c r="K131" s="306"/>
      <c r="L131" s="306"/>
      <c r="M131" s="231"/>
    </row>
    <row r="132" spans="1:21" ht="19.5" customHeight="1">
      <c r="A132" s="399"/>
      <c r="B132" s="286"/>
      <c r="C132" s="299"/>
      <c r="D132" s="221" t="s">
        <v>108</v>
      </c>
      <c r="E132" s="254" t="s">
        <v>109</v>
      </c>
      <c r="F132" s="254" t="s">
        <v>110</v>
      </c>
      <c r="G132" s="254" t="s">
        <v>106</v>
      </c>
      <c r="H132" s="40" t="s">
        <v>105</v>
      </c>
      <c r="I132" s="41">
        <v>3115.2</v>
      </c>
      <c r="J132" s="165" t="s">
        <v>111</v>
      </c>
      <c r="K132" s="117">
        <v>979.2</v>
      </c>
      <c r="L132" s="117">
        <v>1032</v>
      </c>
      <c r="M132" s="117">
        <v>1104</v>
      </c>
      <c r="O132" s="310" t="s">
        <v>240</v>
      </c>
      <c r="P132" s="310"/>
      <c r="Q132" s="162"/>
      <c r="R132" s="20">
        <v>1328886.6299999999</v>
      </c>
      <c r="S132" s="9">
        <v>421534.24</v>
      </c>
      <c r="T132" s="9">
        <v>442610.94</v>
      </c>
      <c r="U132" s="20">
        <v>464741.45</v>
      </c>
    </row>
    <row r="133" spans="1:21" ht="38.25">
      <c r="A133" s="399"/>
      <c r="B133" s="286"/>
      <c r="C133" s="299"/>
      <c r="D133" s="222"/>
      <c r="E133" s="226"/>
      <c r="F133" s="226"/>
      <c r="G133" s="226"/>
      <c r="H133" s="62" t="s">
        <v>375</v>
      </c>
      <c r="I133" s="56">
        <v>979.2</v>
      </c>
      <c r="J133" s="186" t="s">
        <v>112</v>
      </c>
      <c r="K133" s="116">
        <v>24000</v>
      </c>
      <c r="L133" s="116">
        <v>24000</v>
      </c>
      <c r="M133" s="116">
        <v>24000</v>
      </c>
      <c r="O133" s="305" t="s">
        <v>106</v>
      </c>
      <c r="P133" s="305"/>
      <c r="Q133" s="164"/>
      <c r="R133" s="9">
        <v>6357088.5099999998</v>
      </c>
      <c r="S133" s="9">
        <v>1889470.73</v>
      </c>
      <c r="T133" s="9">
        <v>2104144.5499999998</v>
      </c>
      <c r="U133" s="9">
        <v>2363473.5299999998</v>
      </c>
    </row>
    <row r="134" spans="1:21" ht="38.25">
      <c r="A134" s="399"/>
      <c r="B134" s="286"/>
      <c r="C134" s="299"/>
      <c r="D134" s="222"/>
      <c r="E134" s="226"/>
      <c r="F134" s="226"/>
      <c r="G134" s="226"/>
      <c r="H134" s="40" t="s">
        <v>376</v>
      </c>
      <c r="I134" s="46">
        <v>1032</v>
      </c>
      <c r="J134" s="186" t="s">
        <v>113</v>
      </c>
      <c r="K134" s="2">
        <v>4.1000000000000002E-2</v>
      </c>
      <c r="L134" s="3">
        <v>4.2999999999999997E-2</v>
      </c>
      <c r="M134" s="3">
        <v>4.5999999999999999E-2</v>
      </c>
      <c r="O134" s="305" t="s">
        <v>106</v>
      </c>
      <c r="P134" s="305"/>
      <c r="Q134" s="164"/>
      <c r="R134" s="9">
        <v>22692.58</v>
      </c>
      <c r="S134" s="9">
        <v>7154.99</v>
      </c>
      <c r="T134" s="9">
        <v>7559.81</v>
      </c>
      <c r="U134" s="9">
        <v>7977.78</v>
      </c>
    </row>
    <row r="135" spans="1:21" ht="43.5" customHeight="1">
      <c r="A135" s="399"/>
      <c r="B135" s="286"/>
      <c r="C135" s="299"/>
      <c r="D135" s="223"/>
      <c r="E135" s="248"/>
      <c r="F135" s="248"/>
      <c r="G135" s="248"/>
      <c r="H135" s="40" t="s">
        <v>377</v>
      </c>
      <c r="I135" s="46">
        <v>1104</v>
      </c>
      <c r="J135" s="186" t="s">
        <v>264</v>
      </c>
      <c r="K135" s="114" t="s">
        <v>265</v>
      </c>
      <c r="L135" s="114" t="s">
        <v>284</v>
      </c>
      <c r="M135" s="114" t="s">
        <v>260</v>
      </c>
    </row>
    <row r="136" spans="1:21" ht="21" customHeight="1">
      <c r="A136" s="399"/>
      <c r="B136" s="286"/>
      <c r="C136" s="299"/>
      <c r="D136" s="221" t="s">
        <v>390</v>
      </c>
      <c r="E136" s="254" t="s">
        <v>109</v>
      </c>
      <c r="F136" s="254" t="s">
        <v>110</v>
      </c>
      <c r="G136" s="254" t="s">
        <v>106</v>
      </c>
      <c r="H136" s="40" t="s">
        <v>105</v>
      </c>
      <c r="I136" s="41">
        <v>19577.38</v>
      </c>
      <c r="J136" s="186" t="s">
        <v>111</v>
      </c>
      <c r="K136" s="1">
        <v>6175.79</v>
      </c>
      <c r="L136" s="1">
        <v>6527.81</v>
      </c>
      <c r="M136" s="1">
        <v>6873.78</v>
      </c>
    </row>
    <row r="137" spans="1:21" ht="38.25">
      <c r="A137" s="399"/>
      <c r="B137" s="286"/>
      <c r="C137" s="299"/>
      <c r="D137" s="222"/>
      <c r="E137" s="226"/>
      <c r="F137" s="226"/>
      <c r="G137" s="226"/>
      <c r="H137" s="40" t="s">
        <v>375</v>
      </c>
      <c r="I137" s="41">
        <v>6175.79</v>
      </c>
      <c r="J137" s="186" t="s">
        <v>118</v>
      </c>
      <c r="K137" s="116">
        <v>55678</v>
      </c>
      <c r="L137" s="116">
        <v>55678</v>
      </c>
      <c r="M137" s="116">
        <v>55678</v>
      </c>
    </row>
    <row r="138" spans="1:21" ht="25.5">
      <c r="A138" s="399"/>
      <c r="B138" s="286"/>
      <c r="C138" s="299"/>
      <c r="D138" s="222"/>
      <c r="E138" s="226"/>
      <c r="F138" s="226"/>
      <c r="G138" s="226"/>
      <c r="H138" s="179" t="s">
        <v>376</v>
      </c>
      <c r="I138" s="181">
        <v>6527.81</v>
      </c>
      <c r="J138" s="186" t="s">
        <v>120</v>
      </c>
      <c r="K138" s="116">
        <v>168296</v>
      </c>
      <c r="L138" s="116">
        <v>168296</v>
      </c>
      <c r="M138" s="116">
        <v>168296</v>
      </c>
    </row>
    <row r="139" spans="1:21" ht="38.25">
      <c r="A139" s="399"/>
      <c r="B139" s="286"/>
      <c r="C139" s="299"/>
      <c r="D139" s="222"/>
      <c r="E139" s="226"/>
      <c r="F139" s="226"/>
      <c r="G139" s="226"/>
      <c r="H139" s="179" t="s">
        <v>377</v>
      </c>
      <c r="I139" s="181">
        <v>6873.78</v>
      </c>
      <c r="J139" s="165" t="s">
        <v>119</v>
      </c>
      <c r="K139" s="10">
        <v>0.111</v>
      </c>
      <c r="L139" s="10">
        <v>0.11700000000000001</v>
      </c>
      <c r="M139" s="10">
        <v>0.123</v>
      </c>
    </row>
    <row r="140" spans="1:21" ht="42.75" customHeight="1" thickBot="1">
      <c r="A140" s="399"/>
      <c r="B140" s="286"/>
      <c r="C140" s="299"/>
      <c r="D140" s="224"/>
      <c r="E140" s="232"/>
      <c r="F140" s="232"/>
      <c r="G140" s="232"/>
      <c r="H140" s="178"/>
      <c r="I140" s="182"/>
      <c r="J140" s="184" t="s">
        <v>268</v>
      </c>
      <c r="K140" s="115" t="s">
        <v>295</v>
      </c>
      <c r="L140" s="115" t="s">
        <v>296</v>
      </c>
      <c r="M140" s="115" t="s">
        <v>294</v>
      </c>
    </row>
    <row r="141" spans="1:21" ht="15" customHeight="1" thickTop="1">
      <c r="A141" s="399"/>
      <c r="B141" s="286"/>
      <c r="C141" s="299"/>
      <c r="D141" s="230" t="s">
        <v>391</v>
      </c>
      <c r="E141" s="306"/>
      <c r="F141" s="306"/>
      <c r="G141" s="306"/>
      <c r="H141" s="306"/>
      <c r="I141" s="306"/>
      <c r="J141" s="306"/>
      <c r="K141" s="306"/>
      <c r="L141" s="306"/>
      <c r="M141" s="231"/>
    </row>
    <row r="142" spans="1:21">
      <c r="A142" s="399"/>
      <c r="B142" s="286"/>
      <c r="C142" s="299"/>
      <c r="D142" s="369" t="s">
        <v>392</v>
      </c>
      <c r="E142" s="370"/>
      <c r="F142" s="370"/>
      <c r="G142" s="370"/>
      <c r="H142" s="370"/>
      <c r="I142" s="370"/>
      <c r="J142" s="370"/>
      <c r="K142" s="370"/>
      <c r="L142" s="370"/>
      <c r="M142" s="371"/>
    </row>
    <row r="143" spans="1:21" ht="19.5" customHeight="1">
      <c r="A143" s="399"/>
      <c r="B143" s="286"/>
      <c r="C143" s="299"/>
      <c r="D143" s="221" t="s">
        <v>393</v>
      </c>
      <c r="E143" s="254" t="s">
        <v>109</v>
      </c>
      <c r="F143" s="254" t="s">
        <v>110</v>
      </c>
      <c r="G143" s="256"/>
      <c r="H143" s="40" t="s">
        <v>105</v>
      </c>
      <c r="I143" s="46">
        <v>86552.18</v>
      </c>
      <c r="J143" s="245" t="s">
        <v>111</v>
      </c>
      <c r="K143" s="270">
        <v>24715.24</v>
      </c>
      <c r="L143" s="270">
        <v>28710.82</v>
      </c>
      <c r="M143" s="270">
        <v>33126.120000000003</v>
      </c>
      <c r="O143" s="310" t="s">
        <v>240</v>
      </c>
      <c r="P143" s="310"/>
      <c r="Q143" s="162"/>
      <c r="R143" s="20">
        <v>6882.79</v>
      </c>
      <c r="S143" s="9">
        <v>2183.2800000000002</v>
      </c>
      <c r="T143" s="7">
        <v>2292.44</v>
      </c>
      <c r="U143" s="7">
        <v>2407.0700000000002</v>
      </c>
    </row>
    <row r="144" spans="1:21">
      <c r="A144" s="399"/>
      <c r="B144" s="286"/>
      <c r="C144" s="299"/>
      <c r="D144" s="222"/>
      <c r="E144" s="226"/>
      <c r="F144" s="226"/>
      <c r="G144" s="257"/>
      <c r="H144" s="40" t="s">
        <v>375</v>
      </c>
      <c r="I144" s="46">
        <v>24715.24</v>
      </c>
      <c r="J144" s="246"/>
      <c r="K144" s="271"/>
      <c r="L144" s="271"/>
      <c r="M144" s="271"/>
      <c r="O144" s="305" t="s">
        <v>106</v>
      </c>
      <c r="P144" s="305"/>
      <c r="Q144" s="164"/>
      <c r="R144" s="7">
        <f>S144+T144+U144</f>
        <v>596703.30000000005</v>
      </c>
      <c r="S144" s="9">
        <v>189275.7</v>
      </c>
      <c r="T144" s="9">
        <v>194107.41</v>
      </c>
      <c r="U144" s="9">
        <v>213320.19</v>
      </c>
    </row>
    <row r="145" spans="1:13">
      <c r="A145" s="399"/>
      <c r="B145" s="286"/>
      <c r="C145" s="299"/>
      <c r="D145" s="222"/>
      <c r="E145" s="226"/>
      <c r="F145" s="226"/>
      <c r="G145" s="257"/>
      <c r="H145" s="40" t="s">
        <v>376</v>
      </c>
      <c r="I145" s="46">
        <v>28710.82</v>
      </c>
      <c r="J145" s="247"/>
      <c r="K145" s="272"/>
      <c r="L145" s="272"/>
      <c r="M145" s="272"/>
    </row>
    <row r="146" spans="1:13" ht="15" customHeight="1">
      <c r="A146" s="399"/>
      <c r="B146" s="286"/>
      <c r="C146" s="299"/>
      <c r="D146" s="222"/>
      <c r="E146" s="226"/>
      <c r="F146" s="226"/>
      <c r="G146" s="257"/>
      <c r="H146" s="40" t="s">
        <v>377</v>
      </c>
      <c r="I146" s="46">
        <v>33126.120000000003</v>
      </c>
      <c r="J146" s="245" t="s">
        <v>138</v>
      </c>
      <c r="K146" s="307">
        <v>16016</v>
      </c>
      <c r="L146" s="307">
        <v>17614</v>
      </c>
      <c r="M146" s="307">
        <v>19372</v>
      </c>
    </row>
    <row r="147" spans="1:13" ht="15" customHeight="1">
      <c r="A147" s="399"/>
      <c r="B147" s="286"/>
      <c r="C147" s="299"/>
      <c r="D147" s="222"/>
      <c r="E147" s="226"/>
      <c r="F147" s="226"/>
      <c r="G147" s="226" t="s">
        <v>240</v>
      </c>
      <c r="H147" s="42" t="s">
        <v>105</v>
      </c>
      <c r="I147" s="51">
        <v>6882.79</v>
      </c>
      <c r="J147" s="246"/>
      <c r="K147" s="308"/>
      <c r="L147" s="308"/>
      <c r="M147" s="308"/>
    </row>
    <row r="148" spans="1:13">
      <c r="A148" s="399"/>
      <c r="B148" s="286"/>
      <c r="C148" s="299"/>
      <c r="D148" s="222"/>
      <c r="E148" s="226"/>
      <c r="F148" s="226"/>
      <c r="G148" s="226"/>
      <c r="H148" s="40" t="s">
        <v>375</v>
      </c>
      <c r="I148" s="46">
        <v>2183.2800000000002</v>
      </c>
      <c r="J148" s="247"/>
      <c r="K148" s="309"/>
      <c r="L148" s="309"/>
      <c r="M148" s="309"/>
    </row>
    <row r="149" spans="1:13" ht="15" customHeight="1">
      <c r="A149" s="399"/>
      <c r="B149" s="286"/>
      <c r="C149" s="299"/>
      <c r="D149" s="222"/>
      <c r="E149" s="226"/>
      <c r="F149" s="226"/>
      <c r="G149" s="226"/>
      <c r="H149" s="42" t="s">
        <v>376</v>
      </c>
      <c r="I149" s="52">
        <v>2292.44</v>
      </c>
      <c r="J149" s="245" t="s">
        <v>139</v>
      </c>
      <c r="K149" s="277">
        <v>1.54</v>
      </c>
      <c r="L149" s="320">
        <v>1.63</v>
      </c>
      <c r="M149" s="320">
        <v>1.71</v>
      </c>
    </row>
    <row r="150" spans="1:13">
      <c r="A150" s="399"/>
      <c r="B150" s="286"/>
      <c r="C150" s="299"/>
      <c r="D150" s="222"/>
      <c r="E150" s="226"/>
      <c r="F150" s="226"/>
      <c r="G150" s="226"/>
      <c r="H150" s="40" t="s">
        <v>377</v>
      </c>
      <c r="I150" s="41">
        <v>2407.0700000000002</v>
      </c>
      <c r="J150" s="246"/>
      <c r="K150" s="278"/>
      <c r="L150" s="321"/>
      <c r="M150" s="321"/>
    </row>
    <row r="151" spans="1:13" ht="15" customHeight="1">
      <c r="A151" s="399"/>
      <c r="B151" s="286"/>
      <c r="C151" s="299"/>
      <c r="D151" s="222"/>
      <c r="E151" s="226"/>
      <c r="F151" s="226"/>
      <c r="G151" s="226" t="s">
        <v>106</v>
      </c>
      <c r="H151" s="42" t="s">
        <v>105</v>
      </c>
      <c r="I151" s="51">
        <v>79669.39</v>
      </c>
      <c r="J151" s="247"/>
      <c r="K151" s="279"/>
      <c r="L151" s="322"/>
      <c r="M151" s="322"/>
    </row>
    <row r="152" spans="1:13" ht="15" customHeight="1">
      <c r="A152" s="399"/>
      <c r="B152" s="286"/>
      <c r="C152" s="299"/>
      <c r="D152" s="222"/>
      <c r="E152" s="226"/>
      <c r="F152" s="226"/>
      <c r="G152" s="226"/>
      <c r="H152" s="40" t="s">
        <v>375</v>
      </c>
      <c r="I152" s="46">
        <v>22531.96</v>
      </c>
      <c r="J152" s="245" t="s">
        <v>307</v>
      </c>
      <c r="K152" s="300" t="s">
        <v>265</v>
      </c>
      <c r="L152" s="300" t="s">
        <v>265</v>
      </c>
      <c r="M152" s="300" t="s">
        <v>265</v>
      </c>
    </row>
    <row r="153" spans="1:13">
      <c r="A153" s="399"/>
      <c r="B153" s="286"/>
      <c r="C153" s="299"/>
      <c r="D153" s="222"/>
      <c r="E153" s="226"/>
      <c r="F153" s="226"/>
      <c r="G153" s="226"/>
      <c r="H153" s="42" t="s">
        <v>376</v>
      </c>
      <c r="I153" s="51">
        <v>26418.38</v>
      </c>
      <c r="J153" s="246"/>
      <c r="K153" s="301"/>
      <c r="L153" s="301"/>
      <c r="M153" s="301"/>
    </row>
    <row r="154" spans="1:13" ht="19.5" customHeight="1">
      <c r="A154" s="399"/>
      <c r="B154" s="286"/>
      <c r="C154" s="299"/>
      <c r="D154" s="223"/>
      <c r="E154" s="248"/>
      <c r="F154" s="248"/>
      <c r="G154" s="248"/>
      <c r="H154" s="179" t="s">
        <v>377</v>
      </c>
      <c r="I154" s="53">
        <v>30719.05</v>
      </c>
      <c r="J154" s="247"/>
      <c r="K154" s="343"/>
      <c r="L154" s="343"/>
      <c r="M154" s="343"/>
    </row>
    <row r="155" spans="1:13" ht="21.75" customHeight="1">
      <c r="A155" s="399"/>
      <c r="B155" s="286"/>
      <c r="C155" s="299"/>
      <c r="D155" s="221" t="s">
        <v>394</v>
      </c>
      <c r="E155" s="254" t="s">
        <v>109</v>
      </c>
      <c r="F155" s="254" t="s">
        <v>110</v>
      </c>
      <c r="G155" s="254" t="s">
        <v>106</v>
      </c>
      <c r="H155" s="40" t="s">
        <v>105</v>
      </c>
      <c r="I155" s="46">
        <v>395062.36</v>
      </c>
      <c r="J155" s="176" t="s">
        <v>111</v>
      </c>
      <c r="K155" s="175">
        <v>124294.36</v>
      </c>
      <c r="L155" s="118">
        <v>131508</v>
      </c>
      <c r="M155" s="118">
        <v>139260</v>
      </c>
    </row>
    <row r="156" spans="1:13" ht="25.5">
      <c r="A156" s="399"/>
      <c r="B156" s="286"/>
      <c r="C156" s="299"/>
      <c r="D156" s="222"/>
      <c r="E156" s="226"/>
      <c r="F156" s="226"/>
      <c r="G156" s="226"/>
      <c r="H156" s="42" t="s">
        <v>375</v>
      </c>
      <c r="I156" s="52">
        <v>124294.36</v>
      </c>
      <c r="J156" s="186" t="s">
        <v>140</v>
      </c>
      <c r="K156" s="116">
        <v>15013</v>
      </c>
      <c r="L156" s="116">
        <v>15669</v>
      </c>
      <c r="M156" s="116">
        <v>16361</v>
      </c>
    </row>
    <row r="157" spans="1:13" ht="38.25">
      <c r="A157" s="399"/>
      <c r="B157" s="286"/>
      <c r="C157" s="299"/>
      <c r="D157" s="222"/>
      <c r="E157" s="226"/>
      <c r="F157" s="226"/>
      <c r="G157" s="226"/>
      <c r="H157" s="40" t="s">
        <v>376</v>
      </c>
      <c r="I157" s="46">
        <v>131508</v>
      </c>
      <c r="J157" s="186" t="s">
        <v>141</v>
      </c>
      <c r="K157" s="174">
        <v>8.3000000000000007</v>
      </c>
      <c r="L157" s="175">
        <v>8.4</v>
      </c>
      <c r="M157" s="175">
        <v>8.51</v>
      </c>
    </row>
    <row r="158" spans="1:13" ht="44.25" customHeight="1" thickBot="1">
      <c r="A158" s="399"/>
      <c r="B158" s="286"/>
      <c r="C158" s="299"/>
      <c r="D158" s="224"/>
      <c r="E158" s="232"/>
      <c r="F158" s="232"/>
      <c r="G158" s="232"/>
      <c r="H158" s="180" t="s">
        <v>377</v>
      </c>
      <c r="I158" s="76">
        <v>139260</v>
      </c>
      <c r="J158" s="187" t="s">
        <v>270</v>
      </c>
      <c r="K158" s="115" t="s">
        <v>265</v>
      </c>
      <c r="L158" s="115" t="s">
        <v>284</v>
      </c>
      <c r="M158" s="115" t="s">
        <v>260</v>
      </c>
    </row>
    <row r="159" spans="1:13" ht="19.5" customHeight="1" thickTop="1">
      <c r="A159" s="399"/>
      <c r="B159" s="286"/>
      <c r="C159" s="299"/>
      <c r="D159" s="229" t="s">
        <v>395</v>
      </c>
      <c r="E159" s="225" t="s">
        <v>109</v>
      </c>
      <c r="F159" s="225" t="s">
        <v>110</v>
      </c>
      <c r="G159" s="225" t="s">
        <v>106</v>
      </c>
      <c r="H159" s="62" t="s">
        <v>105</v>
      </c>
      <c r="I159" s="56">
        <v>22105.98</v>
      </c>
      <c r="J159" s="168" t="s">
        <v>111</v>
      </c>
      <c r="K159" s="169">
        <v>6324.22</v>
      </c>
      <c r="L159" s="169">
        <v>7340.3</v>
      </c>
      <c r="M159" s="169">
        <v>8441.4599999999991</v>
      </c>
    </row>
    <row r="160" spans="1:13" ht="38.25">
      <c r="A160" s="399"/>
      <c r="B160" s="286"/>
      <c r="C160" s="299"/>
      <c r="D160" s="222"/>
      <c r="E160" s="226"/>
      <c r="F160" s="226"/>
      <c r="G160" s="226"/>
      <c r="H160" s="42" t="s">
        <v>375</v>
      </c>
      <c r="I160" s="51">
        <v>6324.22</v>
      </c>
      <c r="J160" s="186" t="s">
        <v>142</v>
      </c>
      <c r="K160" s="116">
        <v>30332</v>
      </c>
      <c r="L160" s="116">
        <v>33365</v>
      </c>
      <c r="M160" s="116">
        <v>36702</v>
      </c>
    </row>
    <row r="161" spans="1:25" ht="38.25">
      <c r="A161" s="399"/>
      <c r="B161" s="286"/>
      <c r="C161" s="299"/>
      <c r="D161" s="222"/>
      <c r="E161" s="226"/>
      <c r="F161" s="226"/>
      <c r="G161" s="226"/>
      <c r="H161" s="40" t="s">
        <v>376</v>
      </c>
      <c r="I161" s="46">
        <v>7340.3</v>
      </c>
      <c r="J161" s="186" t="s">
        <v>143</v>
      </c>
      <c r="K161" s="174">
        <v>0.21</v>
      </c>
      <c r="L161" s="175">
        <v>0.22</v>
      </c>
      <c r="M161" s="175">
        <v>0.23</v>
      </c>
    </row>
    <row r="162" spans="1:25" ht="32.25" customHeight="1" thickBot="1">
      <c r="A162" s="399"/>
      <c r="B162" s="286"/>
      <c r="C162" s="299"/>
      <c r="D162" s="224"/>
      <c r="E162" s="232"/>
      <c r="F162" s="232"/>
      <c r="G162" s="232"/>
      <c r="H162" s="180" t="s">
        <v>377</v>
      </c>
      <c r="I162" s="76">
        <v>8441.4599999999991</v>
      </c>
      <c r="J162" s="187" t="s">
        <v>306</v>
      </c>
      <c r="K162" s="115" t="s">
        <v>265</v>
      </c>
      <c r="L162" s="115" t="s">
        <v>265</v>
      </c>
      <c r="M162" s="115" t="s">
        <v>265</v>
      </c>
    </row>
    <row r="163" spans="1:25" ht="18" customHeight="1" thickTop="1">
      <c r="A163" s="399"/>
      <c r="B163" s="286"/>
      <c r="C163" s="299"/>
      <c r="D163" s="229" t="s">
        <v>396</v>
      </c>
      <c r="E163" s="225" t="s">
        <v>109</v>
      </c>
      <c r="F163" s="225" t="s">
        <v>110</v>
      </c>
      <c r="G163" s="225" t="s">
        <v>106</v>
      </c>
      <c r="H163" s="62" t="s">
        <v>105</v>
      </c>
      <c r="I163" s="56">
        <v>30409.74</v>
      </c>
      <c r="J163" s="168" t="s">
        <v>111</v>
      </c>
      <c r="K163" s="169">
        <v>18425.240000000002</v>
      </c>
      <c r="L163" s="169">
        <v>5837.7</v>
      </c>
      <c r="M163" s="169">
        <v>6146.8</v>
      </c>
    </row>
    <row r="164" spans="1:25" ht="38.25">
      <c r="A164" s="399"/>
      <c r="B164" s="286"/>
      <c r="C164" s="299"/>
      <c r="D164" s="222"/>
      <c r="E164" s="226"/>
      <c r="F164" s="226"/>
      <c r="G164" s="226"/>
      <c r="H164" s="42" t="s">
        <v>375</v>
      </c>
      <c r="I164" s="51">
        <v>18425.240000000002</v>
      </c>
      <c r="J164" s="186" t="s">
        <v>144</v>
      </c>
      <c r="K164" s="177">
        <v>367</v>
      </c>
      <c r="L164" s="177">
        <v>110</v>
      </c>
      <c r="M164" s="177">
        <v>110</v>
      </c>
    </row>
    <row r="165" spans="1:25" ht="38.25">
      <c r="A165" s="399"/>
      <c r="B165" s="286"/>
      <c r="C165" s="299"/>
      <c r="D165" s="222"/>
      <c r="E165" s="226"/>
      <c r="F165" s="226"/>
      <c r="G165" s="226"/>
      <c r="H165" s="40" t="s">
        <v>376</v>
      </c>
      <c r="I165" s="46">
        <v>5837.7</v>
      </c>
      <c r="J165" s="186" t="s">
        <v>113</v>
      </c>
      <c r="K165" s="174">
        <v>50.21</v>
      </c>
      <c r="L165" s="175">
        <v>53.07</v>
      </c>
      <c r="M165" s="175">
        <v>55.88</v>
      </c>
    </row>
    <row r="166" spans="1:25" ht="39" thickBot="1">
      <c r="A166" s="399"/>
      <c r="B166" s="286"/>
      <c r="C166" s="299"/>
      <c r="D166" s="224"/>
      <c r="E166" s="232"/>
      <c r="F166" s="232"/>
      <c r="G166" s="232"/>
      <c r="H166" s="180" t="s">
        <v>377</v>
      </c>
      <c r="I166" s="76">
        <v>6146.8</v>
      </c>
      <c r="J166" s="187" t="s">
        <v>145</v>
      </c>
      <c r="K166" s="115">
        <v>0.85</v>
      </c>
      <c r="L166" s="115">
        <v>0.9</v>
      </c>
      <c r="M166" s="115">
        <v>0.95</v>
      </c>
    </row>
    <row r="167" spans="1:25" ht="18" customHeight="1" thickTop="1">
      <c r="A167" s="399"/>
      <c r="B167" s="286"/>
      <c r="C167" s="299"/>
      <c r="D167" s="229" t="s">
        <v>397</v>
      </c>
      <c r="E167" s="225" t="s">
        <v>109</v>
      </c>
      <c r="F167" s="225" t="s">
        <v>110</v>
      </c>
      <c r="G167" s="225" t="s">
        <v>106</v>
      </c>
      <c r="H167" s="62" t="s">
        <v>105</v>
      </c>
      <c r="I167" s="56">
        <v>66881.34</v>
      </c>
      <c r="J167" s="168" t="s">
        <v>111</v>
      </c>
      <c r="K167" s="172">
        <v>16961.77</v>
      </c>
      <c r="L167" s="172">
        <v>22151.03</v>
      </c>
      <c r="M167" s="172">
        <v>27768.54</v>
      </c>
    </row>
    <row r="168" spans="1:25" ht="51">
      <c r="A168" s="399"/>
      <c r="B168" s="286"/>
      <c r="C168" s="299"/>
      <c r="D168" s="222"/>
      <c r="E168" s="226"/>
      <c r="F168" s="226"/>
      <c r="G168" s="226"/>
      <c r="H168" s="42" t="s">
        <v>375</v>
      </c>
      <c r="I168" s="51">
        <v>16961.77</v>
      </c>
      <c r="J168" s="186" t="s">
        <v>146</v>
      </c>
      <c r="K168" s="177">
        <v>467</v>
      </c>
      <c r="L168" s="177">
        <v>577</v>
      </c>
      <c r="M168" s="177">
        <v>687</v>
      </c>
    </row>
    <row r="169" spans="1:25" ht="38.25">
      <c r="A169" s="399"/>
      <c r="B169" s="286"/>
      <c r="C169" s="299"/>
      <c r="D169" s="222"/>
      <c r="E169" s="226"/>
      <c r="F169" s="226"/>
      <c r="G169" s="226"/>
      <c r="H169" s="40" t="s">
        <v>376</v>
      </c>
      <c r="I169" s="46">
        <v>22151.03</v>
      </c>
      <c r="J169" s="186" t="s">
        <v>113</v>
      </c>
      <c r="K169" s="174">
        <v>36.32</v>
      </c>
      <c r="L169" s="175">
        <v>38.39</v>
      </c>
      <c r="M169" s="175">
        <v>40.42</v>
      </c>
    </row>
    <row r="170" spans="1:25" ht="41.25" customHeight="1" thickBot="1">
      <c r="A170" s="399"/>
      <c r="B170" s="286"/>
      <c r="C170" s="299"/>
      <c r="D170" s="224"/>
      <c r="E170" s="232"/>
      <c r="F170" s="232"/>
      <c r="G170" s="232"/>
      <c r="H170" s="180" t="s">
        <v>377</v>
      </c>
      <c r="I170" s="76">
        <v>27768.54</v>
      </c>
      <c r="J170" s="187" t="s">
        <v>145</v>
      </c>
      <c r="K170" s="115">
        <v>0.85</v>
      </c>
      <c r="L170" s="115">
        <v>0.9</v>
      </c>
      <c r="M170" s="115">
        <v>0.95</v>
      </c>
    </row>
    <row r="171" spans="1:25" ht="21" customHeight="1" thickTop="1">
      <c r="A171" s="399"/>
      <c r="B171" s="286"/>
      <c r="C171" s="299"/>
      <c r="D171" s="229" t="s">
        <v>398</v>
      </c>
      <c r="E171" s="225" t="s">
        <v>109</v>
      </c>
      <c r="F171" s="225" t="s">
        <v>110</v>
      </c>
      <c r="G171" s="225" t="s">
        <v>106</v>
      </c>
      <c r="H171" s="62" t="s">
        <v>105</v>
      </c>
      <c r="I171" s="56">
        <v>2574.4899999999998</v>
      </c>
      <c r="J171" s="168" t="s">
        <v>111</v>
      </c>
      <c r="K171" s="172">
        <v>738.15</v>
      </c>
      <c r="L171" s="172">
        <v>852</v>
      </c>
      <c r="M171" s="172">
        <v>984.34</v>
      </c>
    </row>
    <row r="172" spans="1:25" ht="38.25">
      <c r="A172" s="399"/>
      <c r="B172" s="286"/>
      <c r="C172" s="299"/>
      <c r="D172" s="222"/>
      <c r="E172" s="226"/>
      <c r="F172" s="226"/>
      <c r="G172" s="226"/>
      <c r="H172" s="42" t="s">
        <v>375</v>
      </c>
      <c r="I172" s="51">
        <v>738.15</v>
      </c>
      <c r="J172" s="186" t="s">
        <v>147</v>
      </c>
      <c r="K172" s="177">
        <v>1036</v>
      </c>
      <c r="L172" s="177">
        <v>1136</v>
      </c>
      <c r="M172" s="177">
        <v>1246</v>
      </c>
    </row>
    <row r="173" spans="1:25" ht="38.25">
      <c r="A173" s="399"/>
      <c r="B173" s="286"/>
      <c r="C173" s="299"/>
      <c r="D173" s="222"/>
      <c r="E173" s="226"/>
      <c r="F173" s="226"/>
      <c r="G173" s="226"/>
      <c r="H173" s="40" t="s">
        <v>376</v>
      </c>
      <c r="I173" s="46">
        <v>852</v>
      </c>
      <c r="J173" s="186" t="s">
        <v>113</v>
      </c>
      <c r="K173" s="174">
        <v>0.71</v>
      </c>
      <c r="L173" s="175">
        <v>0.75</v>
      </c>
      <c r="M173" s="175">
        <v>0.79</v>
      </c>
    </row>
    <row r="174" spans="1:25" ht="42.75" customHeight="1" thickBot="1">
      <c r="A174" s="399"/>
      <c r="B174" s="286"/>
      <c r="C174" s="299"/>
      <c r="D174" s="224"/>
      <c r="E174" s="232"/>
      <c r="F174" s="232"/>
      <c r="G174" s="232"/>
      <c r="H174" s="180" t="s">
        <v>377</v>
      </c>
      <c r="I174" s="76">
        <v>984.34</v>
      </c>
      <c r="J174" s="187" t="s">
        <v>145</v>
      </c>
      <c r="K174" s="115">
        <v>0.85</v>
      </c>
      <c r="L174" s="115">
        <v>0.9</v>
      </c>
      <c r="M174" s="115">
        <v>0.95</v>
      </c>
    </row>
    <row r="175" spans="1:25" ht="15.75" customHeight="1" thickTop="1">
      <c r="A175" s="399"/>
      <c r="B175" s="286"/>
      <c r="C175" s="299"/>
      <c r="D175" s="267" t="s">
        <v>399</v>
      </c>
      <c r="E175" s="269"/>
      <c r="F175" s="112"/>
      <c r="G175" s="112"/>
      <c r="H175" s="112"/>
      <c r="I175" s="113"/>
      <c r="J175" s="360"/>
      <c r="K175" s="361"/>
      <c r="L175" s="361"/>
      <c r="M175" s="362"/>
    </row>
    <row r="176" spans="1:25" ht="15" customHeight="1">
      <c r="A176" s="399"/>
      <c r="B176" s="286"/>
      <c r="C176" s="299"/>
      <c r="D176" s="221" t="s">
        <v>400</v>
      </c>
      <c r="E176" s="254" t="s">
        <v>109</v>
      </c>
      <c r="F176" s="254" t="s">
        <v>65</v>
      </c>
      <c r="G176" s="256"/>
      <c r="H176" s="40" t="s">
        <v>105</v>
      </c>
      <c r="I176" s="46">
        <v>221635.27000000002</v>
      </c>
      <c r="J176" s="221" t="s">
        <v>111</v>
      </c>
      <c r="K176" s="277">
        <v>57381.59</v>
      </c>
      <c r="L176" s="277">
        <v>72705.53</v>
      </c>
      <c r="M176" s="277">
        <v>91548.15</v>
      </c>
      <c r="O176" s="310" t="s">
        <v>240</v>
      </c>
      <c r="P176" s="310"/>
      <c r="Q176" s="162"/>
      <c r="R176" s="20">
        <v>101576.7</v>
      </c>
      <c r="S176" s="9">
        <v>32221</v>
      </c>
      <c r="T176" s="9">
        <v>33832.050000000003</v>
      </c>
      <c r="U176" s="9">
        <v>35523.65</v>
      </c>
      <c r="Y176" s="249" t="s">
        <v>33</v>
      </c>
    </row>
    <row r="177" spans="1:25">
      <c r="A177" s="399"/>
      <c r="B177" s="286"/>
      <c r="C177" s="299"/>
      <c r="D177" s="222"/>
      <c r="E177" s="226"/>
      <c r="F177" s="226"/>
      <c r="G177" s="257"/>
      <c r="H177" s="42" t="s">
        <v>375</v>
      </c>
      <c r="I177" s="51">
        <v>57381.59</v>
      </c>
      <c r="J177" s="222"/>
      <c r="K177" s="278"/>
      <c r="L177" s="278"/>
      <c r="M177" s="278"/>
      <c r="O177" s="305" t="s">
        <v>106</v>
      </c>
      <c r="P177" s="305"/>
      <c r="Q177" s="39"/>
      <c r="R177" s="58">
        <f>S177+T177+U177</f>
        <v>966471.04</v>
      </c>
      <c r="S177" s="9">
        <v>243251.38</v>
      </c>
      <c r="T177" s="9">
        <v>317623.75</v>
      </c>
      <c r="U177" s="9">
        <v>405595.91</v>
      </c>
      <c r="Y177" s="249"/>
    </row>
    <row r="178" spans="1:25">
      <c r="A178" s="399"/>
      <c r="B178" s="286"/>
      <c r="C178" s="299"/>
      <c r="D178" s="222"/>
      <c r="E178" s="226"/>
      <c r="F178" s="226"/>
      <c r="G178" s="257"/>
      <c r="H178" s="40" t="s">
        <v>376</v>
      </c>
      <c r="I178" s="46">
        <v>72705.53</v>
      </c>
      <c r="J178" s="223"/>
      <c r="K178" s="279"/>
      <c r="L178" s="279"/>
      <c r="M178" s="279"/>
      <c r="Y178" s="249"/>
    </row>
    <row r="179" spans="1:25" ht="15" customHeight="1">
      <c r="A179" s="399"/>
      <c r="B179" s="286"/>
      <c r="C179" s="299"/>
      <c r="D179" s="222"/>
      <c r="E179" s="226"/>
      <c r="F179" s="226"/>
      <c r="G179" s="257"/>
      <c r="H179" s="42" t="s">
        <v>377</v>
      </c>
      <c r="I179" s="51">
        <v>91548.15</v>
      </c>
      <c r="J179" s="221" t="s">
        <v>140</v>
      </c>
      <c r="K179" s="254">
        <v>208</v>
      </c>
      <c r="L179" s="254">
        <v>251</v>
      </c>
      <c r="M179" s="254">
        <v>301</v>
      </c>
      <c r="Y179" s="249"/>
    </row>
    <row r="180" spans="1:25" ht="15" customHeight="1">
      <c r="A180" s="399"/>
      <c r="B180" s="286"/>
      <c r="C180" s="299"/>
      <c r="D180" s="222"/>
      <c r="E180" s="226"/>
      <c r="F180" s="226"/>
      <c r="G180" s="226" t="s">
        <v>240</v>
      </c>
      <c r="H180" s="40" t="s">
        <v>105</v>
      </c>
      <c r="I180" s="41">
        <v>34221.85</v>
      </c>
      <c r="J180" s="222"/>
      <c r="K180" s="226"/>
      <c r="L180" s="226"/>
      <c r="M180" s="226"/>
      <c r="Y180" s="249"/>
    </row>
    <row r="181" spans="1:25">
      <c r="A181" s="399"/>
      <c r="B181" s="286"/>
      <c r="C181" s="299"/>
      <c r="D181" s="222"/>
      <c r="E181" s="226"/>
      <c r="F181" s="226"/>
      <c r="G181" s="226"/>
      <c r="H181" s="42" t="s">
        <v>375</v>
      </c>
      <c r="I181" s="52">
        <v>10855.46</v>
      </c>
      <c r="J181" s="223"/>
      <c r="K181" s="248"/>
      <c r="L181" s="248"/>
      <c r="M181" s="248"/>
    </row>
    <row r="182" spans="1:25" ht="15" customHeight="1">
      <c r="A182" s="399"/>
      <c r="B182" s="286"/>
      <c r="C182" s="299"/>
      <c r="D182" s="222"/>
      <c r="E182" s="226"/>
      <c r="F182" s="226"/>
      <c r="G182" s="226"/>
      <c r="H182" s="40" t="s">
        <v>376</v>
      </c>
      <c r="I182" s="41">
        <v>11398.24</v>
      </c>
      <c r="J182" s="221" t="s">
        <v>148</v>
      </c>
      <c r="K182" s="277">
        <v>275.87</v>
      </c>
      <c r="L182" s="277">
        <v>289.66000000000003</v>
      </c>
      <c r="M182" s="277">
        <v>304.14999999999998</v>
      </c>
    </row>
    <row r="183" spans="1:25">
      <c r="A183" s="399"/>
      <c r="B183" s="286"/>
      <c r="C183" s="299"/>
      <c r="D183" s="222"/>
      <c r="E183" s="226"/>
      <c r="F183" s="226"/>
      <c r="G183" s="226"/>
      <c r="H183" s="42" t="s">
        <v>377</v>
      </c>
      <c r="I183" s="52">
        <v>11968.15</v>
      </c>
      <c r="J183" s="222"/>
      <c r="K183" s="278"/>
      <c r="L183" s="278"/>
      <c r="M183" s="278"/>
    </row>
    <row r="184" spans="1:25" ht="15" customHeight="1">
      <c r="A184" s="399"/>
      <c r="B184" s="286"/>
      <c r="C184" s="299"/>
      <c r="D184" s="222"/>
      <c r="E184" s="226"/>
      <c r="F184" s="226"/>
      <c r="G184" s="226" t="s">
        <v>106</v>
      </c>
      <c r="H184" s="40" t="s">
        <v>105</v>
      </c>
      <c r="I184" s="46">
        <v>187413.42</v>
      </c>
      <c r="J184" s="223"/>
      <c r="K184" s="279"/>
      <c r="L184" s="279"/>
      <c r="M184" s="279"/>
    </row>
    <row r="185" spans="1:25" ht="15" customHeight="1">
      <c r="A185" s="399"/>
      <c r="B185" s="286"/>
      <c r="C185" s="299"/>
      <c r="D185" s="222"/>
      <c r="E185" s="226"/>
      <c r="F185" s="226"/>
      <c r="G185" s="226"/>
      <c r="H185" s="42" t="s">
        <v>375</v>
      </c>
      <c r="I185" s="51">
        <v>46526.13</v>
      </c>
      <c r="J185" s="221" t="s">
        <v>327</v>
      </c>
      <c r="K185" s="300" t="s">
        <v>310</v>
      </c>
      <c r="L185" s="300" t="s">
        <v>311</v>
      </c>
      <c r="M185" s="300" t="s">
        <v>312</v>
      </c>
    </row>
    <row r="186" spans="1:25">
      <c r="A186" s="399"/>
      <c r="B186" s="286"/>
      <c r="C186" s="299"/>
      <c r="D186" s="222"/>
      <c r="E186" s="226"/>
      <c r="F186" s="226"/>
      <c r="G186" s="226"/>
      <c r="H186" s="40" t="s">
        <v>376</v>
      </c>
      <c r="I186" s="46">
        <v>61307.29</v>
      </c>
      <c r="J186" s="222"/>
      <c r="K186" s="301"/>
      <c r="L186" s="301"/>
      <c r="M186" s="301"/>
    </row>
    <row r="187" spans="1:25" ht="25.5" customHeight="1" thickBot="1">
      <c r="A187" s="399"/>
      <c r="B187" s="286"/>
      <c r="C187" s="299"/>
      <c r="D187" s="224"/>
      <c r="E187" s="232"/>
      <c r="F187" s="232"/>
      <c r="G187" s="232"/>
      <c r="H187" s="180" t="s">
        <v>377</v>
      </c>
      <c r="I187" s="76">
        <v>79580</v>
      </c>
      <c r="J187" s="224"/>
      <c r="K187" s="302"/>
      <c r="L187" s="302"/>
      <c r="M187" s="302"/>
    </row>
    <row r="188" spans="1:25" ht="19.5" customHeight="1" thickTop="1">
      <c r="A188" s="399"/>
      <c r="B188" s="286"/>
      <c r="C188" s="299"/>
      <c r="D188" s="229" t="s">
        <v>401</v>
      </c>
      <c r="E188" s="225" t="s">
        <v>109</v>
      </c>
      <c r="F188" s="225" t="s">
        <v>66</v>
      </c>
      <c r="G188" s="225" t="s">
        <v>106</v>
      </c>
      <c r="H188" s="62" t="s">
        <v>105</v>
      </c>
      <c r="I188" s="56">
        <v>3289.54</v>
      </c>
      <c r="J188" s="166" t="s">
        <v>111</v>
      </c>
      <c r="K188" s="172">
        <v>846.71</v>
      </c>
      <c r="L188" s="172">
        <v>1079.3</v>
      </c>
      <c r="M188" s="172">
        <v>1363.53</v>
      </c>
    </row>
    <row r="189" spans="1:25" ht="38.25">
      <c r="A189" s="399"/>
      <c r="B189" s="286"/>
      <c r="C189" s="299"/>
      <c r="D189" s="222"/>
      <c r="E189" s="226"/>
      <c r="F189" s="226"/>
      <c r="G189" s="226"/>
      <c r="H189" s="42" t="s">
        <v>375</v>
      </c>
      <c r="I189" s="51">
        <v>846.71</v>
      </c>
      <c r="J189" s="186" t="s">
        <v>149</v>
      </c>
      <c r="K189" s="177">
        <v>208</v>
      </c>
      <c r="L189" s="177">
        <v>251</v>
      </c>
      <c r="M189" s="177">
        <v>301</v>
      </c>
    </row>
    <row r="190" spans="1:25" ht="63.75">
      <c r="A190" s="399"/>
      <c r="B190" s="286"/>
      <c r="C190" s="299"/>
      <c r="D190" s="222"/>
      <c r="E190" s="226"/>
      <c r="F190" s="226"/>
      <c r="G190" s="226"/>
      <c r="H190" s="40" t="s">
        <v>376</v>
      </c>
      <c r="I190" s="46">
        <v>1079.3</v>
      </c>
      <c r="J190" s="186" t="s">
        <v>150</v>
      </c>
      <c r="K190" s="174">
        <v>4.07</v>
      </c>
      <c r="L190" s="174">
        <v>4.3</v>
      </c>
      <c r="M190" s="174">
        <v>4.53</v>
      </c>
    </row>
    <row r="191" spans="1:25" ht="48.75" customHeight="1" thickBot="1">
      <c r="A191" s="399"/>
      <c r="B191" s="286"/>
      <c r="C191" s="299"/>
      <c r="D191" s="224"/>
      <c r="E191" s="232"/>
      <c r="F191" s="232"/>
      <c r="G191" s="232"/>
      <c r="H191" s="180" t="s">
        <v>377</v>
      </c>
      <c r="I191" s="76">
        <v>1363.53</v>
      </c>
      <c r="J191" s="187" t="s">
        <v>328</v>
      </c>
      <c r="K191" s="115">
        <v>0.81</v>
      </c>
      <c r="L191" s="115">
        <v>0.84</v>
      </c>
      <c r="M191" s="115">
        <v>0.86</v>
      </c>
    </row>
    <row r="192" spans="1:25" ht="15.75" customHeight="1" thickTop="1">
      <c r="A192" s="399"/>
      <c r="B192" s="286"/>
      <c r="C192" s="299"/>
      <c r="D192" s="229" t="s">
        <v>402</v>
      </c>
      <c r="E192" s="225" t="s">
        <v>109</v>
      </c>
      <c r="F192" s="254" t="s">
        <v>67</v>
      </c>
      <c r="G192" s="284"/>
      <c r="H192" s="62" t="s">
        <v>105</v>
      </c>
      <c r="I192" s="56">
        <v>569064.64</v>
      </c>
      <c r="J192" s="229" t="s">
        <v>111</v>
      </c>
      <c r="K192" s="280">
        <v>146580.85999999999</v>
      </c>
      <c r="L192" s="350">
        <v>187538.9</v>
      </c>
      <c r="M192" s="350">
        <v>234944.88</v>
      </c>
    </row>
    <row r="193" spans="1:13">
      <c r="A193" s="399"/>
      <c r="B193" s="286"/>
      <c r="C193" s="299"/>
      <c r="D193" s="222"/>
      <c r="E193" s="226"/>
      <c r="F193" s="226"/>
      <c r="G193" s="257"/>
      <c r="H193" s="42" t="s">
        <v>375</v>
      </c>
      <c r="I193" s="51">
        <v>146580.86000000002</v>
      </c>
      <c r="J193" s="222"/>
      <c r="K193" s="278"/>
      <c r="L193" s="321"/>
      <c r="M193" s="321"/>
    </row>
    <row r="194" spans="1:13">
      <c r="A194" s="399"/>
      <c r="B194" s="286"/>
      <c r="C194" s="299"/>
      <c r="D194" s="222"/>
      <c r="E194" s="226"/>
      <c r="F194" s="226"/>
      <c r="G194" s="257"/>
      <c r="H194" s="40" t="s">
        <v>376</v>
      </c>
      <c r="I194" s="46">
        <v>187538.9</v>
      </c>
      <c r="J194" s="223"/>
      <c r="K194" s="279"/>
      <c r="L194" s="322"/>
      <c r="M194" s="322"/>
    </row>
    <row r="195" spans="1:13" ht="15" customHeight="1">
      <c r="A195" s="399"/>
      <c r="B195" s="286"/>
      <c r="C195" s="299"/>
      <c r="D195" s="222"/>
      <c r="E195" s="226"/>
      <c r="F195" s="226"/>
      <c r="G195" s="257"/>
      <c r="H195" s="42" t="s">
        <v>377</v>
      </c>
      <c r="I195" s="51">
        <v>234944.88</v>
      </c>
      <c r="J195" s="221" t="s">
        <v>151</v>
      </c>
      <c r="K195" s="254">
        <v>884</v>
      </c>
      <c r="L195" s="254">
        <v>1070</v>
      </c>
      <c r="M195" s="254">
        <v>1273</v>
      </c>
    </row>
    <row r="196" spans="1:13" ht="15" customHeight="1">
      <c r="A196" s="399"/>
      <c r="B196" s="286"/>
      <c r="C196" s="299"/>
      <c r="D196" s="222"/>
      <c r="E196" s="226"/>
      <c r="F196" s="226"/>
      <c r="G196" s="226" t="s">
        <v>240</v>
      </c>
      <c r="H196" s="40" t="s">
        <v>105</v>
      </c>
      <c r="I196" s="41">
        <v>67354.87</v>
      </c>
      <c r="J196" s="222"/>
      <c r="K196" s="226"/>
      <c r="L196" s="226"/>
      <c r="M196" s="226"/>
    </row>
    <row r="197" spans="1:13">
      <c r="A197" s="399"/>
      <c r="B197" s="286"/>
      <c r="C197" s="299"/>
      <c r="D197" s="222"/>
      <c r="E197" s="226"/>
      <c r="F197" s="226"/>
      <c r="G197" s="226"/>
      <c r="H197" s="42" t="s">
        <v>375</v>
      </c>
      <c r="I197" s="52">
        <v>21365.54</v>
      </c>
      <c r="J197" s="223"/>
      <c r="K197" s="248"/>
      <c r="L197" s="248"/>
      <c r="M197" s="248"/>
    </row>
    <row r="198" spans="1:13" ht="15" customHeight="1">
      <c r="A198" s="399"/>
      <c r="B198" s="286"/>
      <c r="C198" s="299"/>
      <c r="D198" s="222"/>
      <c r="E198" s="226"/>
      <c r="F198" s="226"/>
      <c r="G198" s="226"/>
      <c r="H198" s="40" t="s">
        <v>376</v>
      </c>
      <c r="I198" s="41">
        <v>22433.82</v>
      </c>
      <c r="J198" s="221" t="s">
        <v>113</v>
      </c>
      <c r="K198" s="277">
        <v>165.82</v>
      </c>
      <c r="L198" s="320">
        <v>175.27</v>
      </c>
      <c r="M198" s="320">
        <v>184.56</v>
      </c>
    </row>
    <row r="199" spans="1:13">
      <c r="A199" s="399"/>
      <c r="B199" s="286"/>
      <c r="C199" s="299"/>
      <c r="D199" s="222"/>
      <c r="E199" s="226"/>
      <c r="F199" s="226"/>
      <c r="G199" s="226"/>
      <c r="H199" s="42" t="s">
        <v>377</v>
      </c>
      <c r="I199" s="52">
        <v>23555.51</v>
      </c>
      <c r="J199" s="222"/>
      <c r="K199" s="278"/>
      <c r="L199" s="321"/>
      <c r="M199" s="321"/>
    </row>
    <row r="200" spans="1:13" ht="15" customHeight="1">
      <c r="A200" s="399"/>
      <c r="B200" s="286"/>
      <c r="C200" s="299"/>
      <c r="D200" s="222"/>
      <c r="E200" s="226"/>
      <c r="F200" s="226"/>
      <c r="G200" s="226" t="s">
        <v>106</v>
      </c>
      <c r="H200" s="40" t="s">
        <v>105</v>
      </c>
      <c r="I200" s="46">
        <v>501709.77</v>
      </c>
      <c r="J200" s="223"/>
      <c r="K200" s="279"/>
      <c r="L200" s="322"/>
      <c r="M200" s="322"/>
    </row>
    <row r="201" spans="1:13" ht="15" customHeight="1">
      <c r="A201" s="399"/>
      <c r="B201" s="286"/>
      <c r="C201" s="299"/>
      <c r="D201" s="222"/>
      <c r="E201" s="226"/>
      <c r="F201" s="226"/>
      <c r="G201" s="226"/>
      <c r="H201" s="42" t="s">
        <v>375</v>
      </c>
      <c r="I201" s="51">
        <v>125215.32</v>
      </c>
      <c r="J201" s="221" t="s">
        <v>326</v>
      </c>
      <c r="K201" s="300" t="s">
        <v>317</v>
      </c>
      <c r="L201" s="300" t="s">
        <v>318</v>
      </c>
      <c r="M201" s="300" t="s">
        <v>319</v>
      </c>
    </row>
    <row r="202" spans="1:13">
      <c r="A202" s="399"/>
      <c r="B202" s="286"/>
      <c r="C202" s="299"/>
      <c r="D202" s="222"/>
      <c r="E202" s="226"/>
      <c r="F202" s="226"/>
      <c r="G202" s="226"/>
      <c r="H202" s="40" t="s">
        <v>376</v>
      </c>
      <c r="I202" s="41">
        <v>165105.07999999999</v>
      </c>
      <c r="J202" s="222"/>
      <c r="K202" s="301"/>
      <c r="L202" s="301"/>
      <c r="M202" s="301"/>
    </row>
    <row r="203" spans="1:13" ht="26.25" customHeight="1" thickBot="1">
      <c r="A203" s="399"/>
      <c r="B203" s="286"/>
      <c r="C203" s="299"/>
      <c r="D203" s="224"/>
      <c r="E203" s="232"/>
      <c r="F203" s="232"/>
      <c r="G203" s="232"/>
      <c r="H203" s="180" t="s">
        <v>377</v>
      </c>
      <c r="I203" s="182">
        <v>211389.37</v>
      </c>
      <c r="J203" s="224"/>
      <c r="K203" s="302"/>
      <c r="L203" s="302"/>
      <c r="M203" s="302"/>
    </row>
    <row r="204" spans="1:13" ht="19.5" customHeight="1" thickTop="1">
      <c r="A204" s="399"/>
      <c r="B204" s="286"/>
      <c r="C204" s="299"/>
      <c r="D204" s="229" t="s">
        <v>403</v>
      </c>
      <c r="E204" s="225" t="s">
        <v>109</v>
      </c>
      <c r="F204" s="225" t="s">
        <v>67</v>
      </c>
      <c r="G204" s="225" t="s">
        <v>106</v>
      </c>
      <c r="H204" s="42" t="s">
        <v>105</v>
      </c>
      <c r="I204" s="51">
        <v>17008.330000000002</v>
      </c>
      <c r="J204" s="168" t="s">
        <v>111</v>
      </c>
      <c r="K204" s="172">
        <v>4395.2700000000004</v>
      </c>
      <c r="L204" s="173">
        <v>5574.36</v>
      </c>
      <c r="M204" s="173">
        <v>7038.7</v>
      </c>
    </row>
    <row r="205" spans="1:13" ht="25.5">
      <c r="A205" s="399"/>
      <c r="B205" s="286"/>
      <c r="C205" s="299"/>
      <c r="D205" s="222"/>
      <c r="E205" s="226"/>
      <c r="F205" s="226"/>
      <c r="G205" s="226"/>
      <c r="H205" s="40" t="s">
        <v>375</v>
      </c>
      <c r="I205" s="46">
        <v>4395.2700000000004</v>
      </c>
      <c r="J205" s="186" t="s">
        <v>151</v>
      </c>
      <c r="K205" s="177">
        <v>205</v>
      </c>
      <c r="L205" s="177">
        <v>246</v>
      </c>
      <c r="M205" s="177">
        <v>295</v>
      </c>
    </row>
    <row r="206" spans="1:13" ht="38.25">
      <c r="A206" s="399"/>
      <c r="B206" s="286"/>
      <c r="C206" s="299"/>
      <c r="D206" s="222"/>
      <c r="E206" s="226"/>
      <c r="F206" s="226"/>
      <c r="G206" s="226"/>
      <c r="H206" s="42" t="s">
        <v>376</v>
      </c>
      <c r="I206" s="52">
        <v>5574.36</v>
      </c>
      <c r="J206" s="186" t="s">
        <v>113</v>
      </c>
      <c r="K206" s="174">
        <v>21.44</v>
      </c>
      <c r="L206" s="175">
        <v>22.66</v>
      </c>
      <c r="M206" s="175">
        <v>23.86</v>
      </c>
    </row>
    <row r="207" spans="1:13" ht="58.5" customHeight="1" thickBot="1">
      <c r="A207" s="399"/>
      <c r="B207" s="286"/>
      <c r="C207" s="299"/>
      <c r="D207" s="224"/>
      <c r="E207" s="232"/>
      <c r="F207" s="232"/>
      <c r="G207" s="232"/>
      <c r="H207" s="79" t="s">
        <v>377</v>
      </c>
      <c r="I207" s="80">
        <v>7038.7</v>
      </c>
      <c r="J207" s="187" t="s">
        <v>326</v>
      </c>
      <c r="K207" s="115" t="s">
        <v>317</v>
      </c>
      <c r="L207" s="115" t="s">
        <v>318</v>
      </c>
      <c r="M207" s="115" t="s">
        <v>319</v>
      </c>
    </row>
    <row r="208" spans="1:13" ht="19.5" customHeight="1" thickTop="1">
      <c r="A208" s="399"/>
      <c r="B208" s="286"/>
      <c r="C208" s="299"/>
      <c r="D208" s="229" t="s">
        <v>404</v>
      </c>
      <c r="E208" s="225" t="s">
        <v>109</v>
      </c>
      <c r="F208" s="225" t="s">
        <v>68</v>
      </c>
      <c r="G208" s="225" t="s">
        <v>106</v>
      </c>
      <c r="H208" s="42" t="s">
        <v>105</v>
      </c>
      <c r="I208" s="51">
        <v>78966.429999999993</v>
      </c>
      <c r="J208" s="168" t="s">
        <v>111</v>
      </c>
      <c r="K208" s="172">
        <v>20342.5</v>
      </c>
      <c r="L208" s="173">
        <v>26022.400000000001</v>
      </c>
      <c r="M208" s="173">
        <v>32601.53</v>
      </c>
    </row>
    <row r="209" spans="1:13" ht="38.25">
      <c r="A209" s="399"/>
      <c r="B209" s="286"/>
      <c r="C209" s="299"/>
      <c r="D209" s="222"/>
      <c r="E209" s="226"/>
      <c r="F209" s="226"/>
      <c r="G209" s="226"/>
      <c r="H209" s="40" t="s">
        <v>375</v>
      </c>
      <c r="I209" s="46">
        <v>20342.5</v>
      </c>
      <c r="J209" s="186" t="s">
        <v>152</v>
      </c>
      <c r="K209" s="177">
        <v>884</v>
      </c>
      <c r="L209" s="177">
        <v>1070</v>
      </c>
      <c r="M209" s="177">
        <v>1273</v>
      </c>
    </row>
    <row r="210" spans="1:13" ht="38.25">
      <c r="A210" s="399"/>
      <c r="B210" s="286"/>
      <c r="C210" s="299"/>
      <c r="D210" s="222"/>
      <c r="E210" s="226"/>
      <c r="F210" s="226"/>
      <c r="G210" s="226"/>
      <c r="H210" s="42" t="s">
        <v>376</v>
      </c>
      <c r="I210" s="52">
        <v>26022.400000000001</v>
      </c>
      <c r="J210" s="186" t="s">
        <v>153</v>
      </c>
      <c r="K210" s="174">
        <v>23.01</v>
      </c>
      <c r="L210" s="175">
        <v>24.32</v>
      </c>
      <c r="M210" s="175">
        <v>25.61</v>
      </c>
    </row>
    <row r="211" spans="1:13" ht="57.75" customHeight="1" thickBot="1">
      <c r="A211" s="399"/>
      <c r="B211" s="286"/>
      <c r="C211" s="299"/>
      <c r="D211" s="224"/>
      <c r="E211" s="232"/>
      <c r="F211" s="232"/>
      <c r="G211" s="232"/>
      <c r="H211" s="79" t="s">
        <v>377</v>
      </c>
      <c r="I211" s="80">
        <v>32601.53</v>
      </c>
      <c r="J211" s="187" t="s">
        <v>326</v>
      </c>
      <c r="K211" s="115" t="s">
        <v>317</v>
      </c>
      <c r="L211" s="115" t="s">
        <v>318</v>
      </c>
      <c r="M211" s="115" t="s">
        <v>319</v>
      </c>
    </row>
    <row r="212" spans="1:13" ht="20.25" customHeight="1" thickTop="1">
      <c r="A212" s="399"/>
      <c r="B212" s="286"/>
      <c r="C212" s="299"/>
      <c r="D212" s="229" t="s">
        <v>405</v>
      </c>
      <c r="E212" s="225" t="s">
        <v>109</v>
      </c>
      <c r="F212" s="225" t="s">
        <v>68</v>
      </c>
      <c r="G212" s="225" t="s">
        <v>106</v>
      </c>
      <c r="H212" s="42" t="s">
        <v>105</v>
      </c>
      <c r="I212" s="51">
        <v>98766.85</v>
      </c>
      <c r="J212" s="168" t="s">
        <v>111</v>
      </c>
      <c r="K212" s="172">
        <v>25443.26</v>
      </c>
      <c r="L212" s="173">
        <v>32549.4</v>
      </c>
      <c r="M212" s="173">
        <v>40774.19</v>
      </c>
    </row>
    <row r="213" spans="1:13" ht="25.5">
      <c r="A213" s="399"/>
      <c r="B213" s="286"/>
      <c r="C213" s="299"/>
      <c r="D213" s="222"/>
      <c r="E213" s="226"/>
      <c r="F213" s="226"/>
      <c r="G213" s="226"/>
      <c r="H213" s="40" t="s">
        <v>375</v>
      </c>
      <c r="I213" s="46">
        <v>25443.26</v>
      </c>
      <c r="J213" s="186" t="s">
        <v>151</v>
      </c>
      <c r="K213" s="177">
        <v>884</v>
      </c>
      <c r="L213" s="177">
        <v>1070</v>
      </c>
      <c r="M213" s="177">
        <v>1273</v>
      </c>
    </row>
    <row r="214" spans="1:13" ht="38.25">
      <c r="A214" s="399"/>
      <c r="B214" s="286"/>
      <c r="C214" s="299"/>
      <c r="D214" s="222"/>
      <c r="E214" s="226"/>
      <c r="F214" s="226"/>
      <c r="G214" s="226"/>
      <c r="H214" s="42" t="s">
        <v>376</v>
      </c>
      <c r="I214" s="52">
        <v>32549.4</v>
      </c>
      <c r="J214" s="186" t="s">
        <v>113</v>
      </c>
      <c r="K214" s="174">
        <v>28.78</v>
      </c>
      <c r="L214" s="175">
        <v>30.42</v>
      </c>
      <c r="M214" s="175">
        <v>32.03</v>
      </c>
    </row>
    <row r="215" spans="1:13" ht="55.5" customHeight="1" thickBot="1">
      <c r="A215" s="399"/>
      <c r="B215" s="286"/>
      <c r="C215" s="299"/>
      <c r="D215" s="224"/>
      <c r="E215" s="232"/>
      <c r="F215" s="232"/>
      <c r="G215" s="232"/>
      <c r="H215" s="79" t="s">
        <v>377</v>
      </c>
      <c r="I215" s="80">
        <v>40774.19</v>
      </c>
      <c r="J215" s="187" t="s">
        <v>316</v>
      </c>
      <c r="K215" s="115" t="s">
        <v>317</v>
      </c>
      <c r="L215" s="115" t="s">
        <v>318</v>
      </c>
      <c r="M215" s="115" t="s">
        <v>319</v>
      </c>
    </row>
    <row r="216" spans="1:13" ht="18.75" customHeight="1" thickTop="1">
      <c r="A216" s="399"/>
      <c r="B216" s="286"/>
      <c r="C216" s="299"/>
      <c r="D216" s="229" t="s">
        <v>406</v>
      </c>
      <c r="E216" s="225" t="s">
        <v>154</v>
      </c>
      <c r="F216" s="225" t="s">
        <v>57</v>
      </c>
      <c r="G216" s="225" t="s">
        <v>106</v>
      </c>
      <c r="H216" s="42" t="s">
        <v>105</v>
      </c>
      <c r="I216" s="51">
        <v>35188.54</v>
      </c>
      <c r="J216" s="168" t="s">
        <v>111</v>
      </c>
      <c r="K216" s="172">
        <v>9086.41</v>
      </c>
      <c r="L216" s="173">
        <v>11527.68</v>
      </c>
      <c r="M216" s="173">
        <v>14574.45</v>
      </c>
    </row>
    <row r="217" spans="1:13" ht="25.5">
      <c r="A217" s="399"/>
      <c r="B217" s="286"/>
      <c r="C217" s="299"/>
      <c r="D217" s="222"/>
      <c r="E217" s="226"/>
      <c r="F217" s="226"/>
      <c r="G217" s="226"/>
      <c r="H217" s="40" t="s">
        <v>375</v>
      </c>
      <c r="I217" s="46">
        <v>9086.41</v>
      </c>
      <c r="J217" s="186" t="s">
        <v>151</v>
      </c>
      <c r="K217" s="177">
        <v>760</v>
      </c>
      <c r="L217" s="177">
        <v>912</v>
      </c>
      <c r="M217" s="177">
        <v>1095</v>
      </c>
    </row>
    <row r="218" spans="1:13" ht="38.25">
      <c r="A218" s="399"/>
      <c r="B218" s="286"/>
      <c r="C218" s="299"/>
      <c r="D218" s="222"/>
      <c r="E218" s="226"/>
      <c r="F218" s="226"/>
      <c r="G218" s="226"/>
      <c r="H218" s="42" t="s">
        <v>376</v>
      </c>
      <c r="I218" s="52">
        <v>11527.68</v>
      </c>
      <c r="J218" s="186" t="s">
        <v>113</v>
      </c>
      <c r="K218" s="174">
        <v>11.96</v>
      </c>
      <c r="L218" s="175">
        <v>12.64</v>
      </c>
      <c r="M218" s="175">
        <v>13.31</v>
      </c>
    </row>
    <row r="219" spans="1:13" ht="77.25" customHeight="1" thickBot="1">
      <c r="A219" s="399"/>
      <c r="B219" s="286"/>
      <c r="C219" s="299"/>
      <c r="D219" s="224"/>
      <c r="E219" s="232"/>
      <c r="F219" s="232"/>
      <c r="G219" s="232"/>
      <c r="H219" s="79" t="s">
        <v>377</v>
      </c>
      <c r="I219" s="80">
        <v>14574.45</v>
      </c>
      <c r="J219" s="187" t="s">
        <v>325</v>
      </c>
      <c r="K219" s="115" t="s">
        <v>317</v>
      </c>
      <c r="L219" s="115" t="s">
        <v>318</v>
      </c>
      <c r="M219" s="115" t="s">
        <v>319</v>
      </c>
    </row>
    <row r="220" spans="1:13" ht="18.75" customHeight="1" thickTop="1">
      <c r="A220" s="399"/>
      <c r="B220" s="286"/>
      <c r="C220" s="299"/>
      <c r="D220" s="229" t="s">
        <v>407</v>
      </c>
      <c r="E220" s="225" t="s">
        <v>109</v>
      </c>
      <c r="F220" s="225" t="s">
        <v>67</v>
      </c>
      <c r="G220" s="225" t="s">
        <v>106</v>
      </c>
      <c r="H220" s="42" t="s">
        <v>105</v>
      </c>
      <c r="I220" s="51">
        <v>44128.160000000003</v>
      </c>
      <c r="J220" s="168" t="s">
        <v>111</v>
      </c>
      <c r="K220" s="169">
        <v>11395.78</v>
      </c>
      <c r="L220" s="172">
        <v>14458.24</v>
      </c>
      <c r="M220" s="172">
        <v>18274.14</v>
      </c>
    </row>
    <row r="221" spans="1:13" ht="25.5">
      <c r="A221" s="399"/>
      <c r="B221" s="286"/>
      <c r="C221" s="299"/>
      <c r="D221" s="222"/>
      <c r="E221" s="226"/>
      <c r="F221" s="226"/>
      <c r="G221" s="226"/>
      <c r="H221" s="40" t="s">
        <v>375</v>
      </c>
      <c r="I221" s="46">
        <v>11395.78</v>
      </c>
      <c r="J221" s="186" t="s">
        <v>155</v>
      </c>
      <c r="K221" s="116">
        <v>1093</v>
      </c>
      <c r="L221" s="116">
        <v>1312</v>
      </c>
      <c r="M221" s="116">
        <v>1574</v>
      </c>
    </row>
    <row r="222" spans="1:13" ht="38.25">
      <c r="A222" s="399"/>
      <c r="B222" s="286"/>
      <c r="C222" s="299"/>
      <c r="D222" s="222"/>
      <c r="E222" s="226"/>
      <c r="F222" s="226"/>
      <c r="G222" s="226"/>
      <c r="H222" s="42" t="s">
        <v>376</v>
      </c>
      <c r="I222" s="51">
        <v>14458.24</v>
      </c>
      <c r="J222" s="186" t="s">
        <v>156</v>
      </c>
      <c r="K222" s="174">
        <v>10.43</v>
      </c>
      <c r="L222" s="174">
        <v>11.02</v>
      </c>
      <c r="M222" s="174">
        <v>11.61</v>
      </c>
    </row>
    <row r="223" spans="1:13" ht="62.25" customHeight="1" thickBot="1">
      <c r="A223" s="399"/>
      <c r="B223" s="286"/>
      <c r="C223" s="299"/>
      <c r="D223" s="224"/>
      <c r="E223" s="232"/>
      <c r="F223" s="232"/>
      <c r="G223" s="232"/>
      <c r="H223" s="79" t="s">
        <v>377</v>
      </c>
      <c r="I223" s="82">
        <v>18274.14</v>
      </c>
      <c r="J223" s="187" t="s">
        <v>320</v>
      </c>
      <c r="K223" s="115" t="s">
        <v>313</v>
      </c>
      <c r="L223" s="115" t="s">
        <v>314</v>
      </c>
      <c r="M223" s="115" t="s">
        <v>315</v>
      </c>
    </row>
    <row r="224" spans="1:13" ht="15.75" customHeight="1" thickTop="1">
      <c r="A224" s="399"/>
      <c r="B224" s="286"/>
      <c r="C224" s="299"/>
      <c r="D224" s="267" t="s">
        <v>408</v>
      </c>
      <c r="E224" s="268"/>
      <c r="F224" s="268"/>
      <c r="G224" s="268"/>
      <c r="H224" s="268"/>
      <c r="I224" s="268"/>
      <c r="J224" s="268"/>
      <c r="K224" s="268"/>
      <c r="L224" s="268"/>
      <c r="M224" s="269"/>
    </row>
    <row r="225" spans="1:21">
      <c r="A225" s="399"/>
      <c r="B225" s="286"/>
      <c r="C225" s="299"/>
      <c r="D225" s="323" t="s">
        <v>409</v>
      </c>
      <c r="E225" s="324"/>
      <c r="F225" s="324"/>
      <c r="G225" s="324"/>
      <c r="H225" s="324"/>
      <c r="I225" s="324"/>
      <c r="J225" s="324"/>
      <c r="K225" s="324"/>
      <c r="L225" s="324"/>
      <c r="M225" s="325"/>
    </row>
    <row r="226" spans="1:21" ht="15" customHeight="1">
      <c r="A226" s="399"/>
      <c r="B226" s="286"/>
      <c r="C226" s="299"/>
      <c r="D226" s="221" t="s">
        <v>410</v>
      </c>
      <c r="E226" s="254" t="s">
        <v>109</v>
      </c>
      <c r="F226" s="254" t="s">
        <v>69</v>
      </c>
      <c r="G226" s="256"/>
      <c r="H226" s="40" t="s">
        <v>105</v>
      </c>
      <c r="I226" s="46">
        <v>183368.16</v>
      </c>
      <c r="J226" s="221" t="s">
        <v>111</v>
      </c>
      <c r="K226" s="277">
        <v>57698.06</v>
      </c>
      <c r="L226" s="320">
        <v>61211.6</v>
      </c>
      <c r="M226" s="320">
        <v>64458.5</v>
      </c>
      <c r="O226" s="310" t="s">
        <v>240</v>
      </c>
      <c r="P226" s="310"/>
      <c r="Q226" s="162"/>
      <c r="R226" s="20">
        <v>25403.56</v>
      </c>
      <c r="S226" s="9">
        <v>8058.2300000000005</v>
      </c>
      <c r="T226" s="9">
        <v>8461.14</v>
      </c>
      <c r="U226" s="9">
        <v>8884.19</v>
      </c>
    </row>
    <row r="227" spans="1:21">
      <c r="A227" s="399"/>
      <c r="B227" s="286"/>
      <c r="C227" s="299"/>
      <c r="D227" s="222"/>
      <c r="E227" s="226"/>
      <c r="F227" s="226"/>
      <c r="G227" s="257"/>
      <c r="H227" s="42" t="s">
        <v>375</v>
      </c>
      <c r="I227" s="51">
        <v>57698.06</v>
      </c>
      <c r="J227" s="222"/>
      <c r="K227" s="278"/>
      <c r="L227" s="321"/>
      <c r="M227" s="321"/>
      <c r="O227" s="305" t="s">
        <v>106</v>
      </c>
      <c r="P227" s="305"/>
      <c r="Q227" s="164"/>
      <c r="R227" s="9">
        <f>S227+T227+U227</f>
        <v>170518.47</v>
      </c>
      <c r="S227" s="9">
        <v>53601.2</v>
      </c>
      <c r="T227" s="9">
        <v>56940.46</v>
      </c>
      <c r="U227" s="9">
        <v>59976.81</v>
      </c>
    </row>
    <row r="228" spans="1:21">
      <c r="A228" s="399"/>
      <c r="B228" s="286"/>
      <c r="C228" s="299"/>
      <c r="D228" s="222"/>
      <c r="E228" s="226"/>
      <c r="F228" s="226"/>
      <c r="G228" s="257"/>
      <c r="H228" s="40" t="s">
        <v>376</v>
      </c>
      <c r="I228" s="46">
        <v>61211.6</v>
      </c>
      <c r="J228" s="223"/>
      <c r="K228" s="279"/>
      <c r="L228" s="322"/>
      <c r="M228" s="322"/>
    </row>
    <row r="229" spans="1:21" ht="15" customHeight="1">
      <c r="A229" s="399"/>
      <c r="B229" s="286"/>
      <c r="C229" s="299"/>
      <c r="D229" s="222"/>
      <c r="E229" s="226"/>
      <c r="F229" s="226"/>
      <c r="G229" s="257"/>
      <c r="H229" s="42" t="s">
        <v>377</v>
      </c>
      <c r="I229" s="51">
        <v>64458.5</v>
      </c>
      <c r="J229" s="221" t="s">
        <v>157</v>
      </c>
      <c r="K229" s="307">
        <v>1365</v>
      </c>
      <c r="L229" s="307">
        <v>1370</v>
      </c>
      <c r="M229" s="307">
        <v>1370</v>
      </c>
    </row>
    <row r="230" spans="1:21" ht="15" customHeight="1">
      <c r="A230" s="399"/>
      <c r="B230" s="286"/>
      <c r="C230" s="299"/>
      <c r="D230" s="222"/>
      <c r="E230" s="226"/>
      <c r="F230" s="226"/>
      <c r="G230" s="226" t="s">
        <v>240</v>
      </c>
      <c r="H230" s="40" t="s">
        <v>105</v>
      </c>
      <c r="I230" s="41">
        <v>22597.18</v>
      </c>
      <c r="J230" s="222"/>
      <c r="K230" s="308"/>
      <c r="L230" s="308"/>
      <c r="M230" s="308"/>
    </row>
    <row r="231" spans="1:21">
      <c r="A231" s="399"/>
      <c r="B231" s="286"/>
      <c r="C231" s="299"/>
      <c r="D231" s="222"/>
      <c r="E231" s="226"/>
      <c r="F231" s="226"/>
      <c r="G231" s="226"/>
      <c r="H231" s="42" t="s">
        <v>375</v>
      </c>
      <c r="I231" s="52">
        <v>7168.02</v>
      </c>
      <c r="J231" s="223"/>
      <c r="K231" s="309"/>
      <c r="L231" s="309"/>
      <c r="M231" s="309"/>
    </row>
    <row r="232" spans="1:21" ht="15" customHeight="1">
      <c r="A232" s="399"/>
      <c r="B232" s="286"/>
      <c r="C232" s="299"/>
      <c r="D232" s="222"/>
      <c r="E232" s="226"/>
      <c r="F232" s="226"/>
      <c r="G232" s="226"/>
      <c r="H232" s="40" t="s">
        <v>376</v>
      </c>
      <c r="I232" s="41">
        <v>7526.42</v>
      </c>
      <c r="J232" s="221" t="s">
        <v>113</v>
      </c>
      <c r="K232" s="277">
        <v>42.27</v>
      </c>
      <c r="L232" s="320">
        <v>44.68</v>
      </c>
      <c r="M232" s="320">
        <v>47.05</v>
      </c>
    </row>
    <row r="233" spans="1:21">
      <c r="A233" s="399"/>
      <c r="B233" s="286"/>
      <c r="C233" s="299"/>
      <c r="D233" s="222"/>
      <c r="E233" s="226"/>
      <c r="F233" s="226"/>
      <c r="G233" s="226"/>
      <c r="H233" s="42" t="s">
        <v>377</v>
      </c>
      <c r="I233" s="52">
        <v>7902.74</v>
      </c>
      <c r="J233" s="222"/>
      <c r="K233" s="278"/>
      <c r="L233" s="321"/>
      <c r="M233" s="321"/>
    </row>
    <row r="234" spans="1:21" ht="15" customHeight="1">
      <c r="A234" s="399"/>
      <c r="B234" s="286"/>
      <c r="C234" s="299"/>
      <c r="D234" s="222"/>
      <c r="E234" s="226"/>
      <c r="F234" s="226"/>
      <c r="G234" s="226" t="s">
        <v>106</v>
      </c>
      <c r="H234" s="40" t="s">
        <v>105</v>
      </c>
      <c r="I234" s="46">
        <v>160770.98000000001</v>
      </c>
      <c r="J234" s="223"/>
      <c r="K234" s="279"/>
      <c r="L234" s="322"/>
      <c r="M234" s="322"/>
    </row>
    <row r="235" spans="1:21" ht="15" customHeight="1">
      <c r="A235" s="399"/>
      <c r="B235" s="286"/>
      <c r="C235" s="299"/>
      <c r="D235" s="222"/>
      <c r="E235" s="226"/>
      <c r="F235" s="226"/>
      <c r="G235" s="226"/>
      <c r="H235" s="42" t="s">
        <v>375</v>
      </c>
      <c r="I235" s="51">
        <v>50530.04</v>
      </c>
      <c r="J235" s="221" t="s">
        <v>285</v>
      </c>
      <c r="K235" s="300">
        <v>0.45</v>
      </c>
      <c r="L235" s="300">
        <v>0.5</v>
      </c>
      <c r="M235" s="300">
        <v>0.55000000000000004</v>
      </c>
    </row>
    <row r="236" spans="1:21">
      <c r="A236" s="399"/>
      <c r="B236" s="286"/>
      <c r="C236" s="299"/>
      <c r="D236" s="222"/>
      <c r="E236" s="226"/>
      <c r="F236" s="226"/>
      <c r="G236" s="226"/>
      <c r="H236" s="40" t="s">
        <v>376</v>
      </c>
      <c r="I236" s="41">
        <v>53685.18</v>
      </c>
      <c r="J236" s="222"/>
      <c r="K236" s="301"/>
      <c r="L236" s="301"/>
      <c r="M236" s="301"/>
    </row>
    <row r="237" spans="1:21" ht="15.75" thickBot="1">
      <c r="A237" s="399"/>
      <c r="B237" s="286"/>
      <c r="C237" s="299"/>
      <c r="D237" s="224"/>
      <c r="E237" s="232"/>
      <c r="F237" s="232"/>
      <c r="G237" s="232"/>
      <c r="H237" s="180" t="s">
        <v>377</v>
      </c>
      <c r="I237" s="182">
        <v>56555.76</v>
      </c>
      <c r="J237" s="224"/>
      <c r="K237" s="302"/>
      <c r="L237" s="302"/>
      <c r="M237" s="302"/>
    </row>
    <row r="238" spans="1:21" ht="15.75" customHeight="1" thickTop="1">
      <c r="A238" s="399"/>
      <c r="B238" s="286"/>
      <c r="C238" s="299"/>
      <c r="D238" s="337" t="s">
        <v>411</v>
      </c>
      <c r="E238" s="338"/>
      <c r="F238" s="338"/>
      <c r="G238" s="338"/>
      <c r="H238" s="338"/>
      <c r="I238" s="338"/>
      <c r="J238" s="338"/>
      <c r="K238" s="338"/>
      <c r="L238" s="338"/>
      <c r="M238" s="339"/>
    </row>
    <row r="239" spans="1:21" ht="19.5" customHeight="1">
      <c r="A239" s="399"/>
      <c r="B239" s="286"/>
      <c r="C239" s="299"/>
      <c r="D239" s="221" t="s">
        <v>412</v>
      </c>
      <c r="E239" s="254" t="s">
        <v>109</v>
      </c>
      <c r="F239" s="254" t="s">
        <v>70</v>
      </c>
      <c r="G239" s="256"/>
      <c r="H239" s="50" t="s">
        <v>105</v>
      </c>
      <c r="I239" s="59">
        <v>4167.87</v>
      </c>
      <c r="J239" s="368" t="s">
        <v>111</v>
      </c>
      <c r="K239" s="366">
        <v>1315.37</v>
      </c>
      <c r="L239" s="367">
        <v>1390</v>
      </c>
      <c r="M239" s="367">
        <v>1462.5</v>
      </c>
    </row>
    <row r="240" spans="1:21">
      <c r="A240" s="399"/>
      <c r="B240" s="286"/>
      <c r="C240" s="299"/>
      <c r="D240" s="222"/>
      <c r="E240" s="226"/>
      <c r="F240" s="226"/>
      <c r="G240" s="257"/>
      <c r="H240" s="50" t="s">
        <v>375</v>
      </c>
      <c r="I240" s="59">
        <v>1315.3700000000001</v>
      </c>
      <c r="J240" s="368"/>
      <c r="K240" s="366"/>
      <c r="L240" s="367"/>
      <c r="M240" s="367"/>
    </row>
    <row r="241" spans="1:13">
      <c r="A241" s="399"/>
      <c r="B241" s="286"/>
      <c r="C241" s="299"/>
      <c r="D241" s="222"/>
      <c r="E241" s="226"/>
      <c r="F241" s="226"/>
      <c r="G241" s="257"/>
      <c r="H241" s="50" t="s">
        <v>376</v>
      </c>
      <c r="I241" s="59">
        <v>1390</v>
      </c>
      <c r="J241" s="368"/>
      <c r="K241" s="366"/>
      <c r="L241" s="367"/>
      <c r="M241" s="367"/>
    </row>
    <row r="242" spans="1:13" ht="15" customHeight="1">
      <c r="A242" s="399"/>
      <c r="B242" s="286"/>
      <c r="C242" s="299"/>
      <c r="D242" s="222"/>
      <c r="E242" s="226"/>
      <c r="F242" s="226"/>
      <c r="G242" s="257"/>
      <c r="H242" s="50" t="s">
        <v>377</v>
      </c>
      <c r="I242" s="59">
        <v>1462.5</v>
      </c>
      <c r="J242" s="368" t="s">
        <v>158</v>
      </c>
      <c r="K242" s="249">
        <v>250</v>
      </c>
      <c r="L242" s="249">
        <v>250</v>
      </c>
      <c r="M242" s="249">
        <v>250</v>
      </c>
    </row>
    <row r="243" spans="1:13" ht="15" customHeight="1">
      <c r="A243" s="399"/>
      <c r="B243" s="286"/>
      <c r="C243" s="299"/>
      <c r="D243" s="222"/>
      <c r="E243" s="226"/>
      <c r="F243" s="226"/>
      <c r="G243" s="226" t="s">
        <v>240</v>
      </c>
      <c r="H243" s="50" t="s">
        <v>105</v>
      </c>
      <c r="I243" s="1">
        <v>2806.38</v>
      </c>
      <c r="J243" s="368"/>
      <c r="K243" s="249"/>
      <c r="L243" s="249"/>
      <c r="M243" s="249"/>
    </row>
    <row r="244" spans="1:13">
      <c r="A244" s="399"/>
      <c r="B244" s="286"/>
      <c r="C244" s="299"/>
      <c r="D244" s="222"/>
      <c r="E244" s="226"/>
      <c r="F244" s="226"/>
      <c r="G244" s="226"/>
      <c r="H244" s="50" t="s">
        <v>375</v>
      </c>
      <c r="I244" s="1">
        <v>890.21</v>
      </c>
      <c r="J244" s="368"/>
      <c r="K244" s="249"/>
      <c r="L244" s="249"/>
      <c r="M244" s="249"/>
    </row>
    <row r="245" spans="1:13" ht="15" customHeight="1">
      <c r="A245" s="399"/>
      <c r="B245" s="286"/>
      <c r="C245" s="299"/>
      <c r="D245" s="222"/>
      <c r="E245" s="226"/>
      <c r="F245" s="226"/>
      <c r="G245" s="226"/>
      <c r="H245" s="50" t="s">
        <v>376</v>
      </c>
      <c r="I245" s="1">
        <v>934.72</v>
      </c>
      <c r="J245" s="221" t="s">
        <v>159</v>
      </c>
      <c r="K245" s="277">
        <v>5.26</v>
      </c>
      <c r="L245" s="320">
        <v>5.56</v>
      </c>
      <c r="M245" s="320">
        <v>5.85</v>
      </c>
    </row>
    <row r="246" spans="1:13">
      <c r="A246" s="399"/>
      <c r="B246" s="286"/>
      <c r="C246" s="299"/>
      <c r="D246" s="222"/>
      <c r="E246" s="226"/>
      <c r="F246" s="226"/>
      <c r="G246" s="226"/>
      <c r="H246" s="50" t="s">
        <v>377</v>
      </c>
      <c r="I246" s="1">
        <v>981.45</v>
      </c>
      <c r="J246" s="222"/>
      <c r="K246" s="278"/>
      <c r="L246" s="321"/>
      <c r="M246" s="321"/>
    </row>
    <row r="247" spans="1:13" ht="15" customHeight="1">
      <c r="A247" s="399"/>
      <c r="B247" s="286"/>
      <c r="C247" s="299"/>
      <c r="D247" s="222"/>
      <c r="E247" s="226"/>
      <c r="F247" s="226"/>
      <c r="G247" s="226" t="s">
        <v>106</v>
      </c>
      <c r="H247" s="50" t="s">
        <v>105</v>
      </c>
      <c r="I247" s="59">
        <v>1361.49</v>
      </c>
      <c r="J247" s="223"/>
      <c r="K247" s="279"/>
      <c r="L247" s="322"/>
      <c r="M247" s="322"/>
    </row>
    <row r="248" spans="1:13" ht="15" customHeight="1">
      <c r="A248" s="399"/>
      <c r="B248" s="286"/>
      <c r="C248" s="299"/>
      <c r="D248" s="222"/>
      <c r="E248" s="226"/>
      <c r="F248" s="226"/>
      <c r="G248" s="226"/>
      <c r="H248" s="50" t="s">
        <v>375</v>
      </c>
      <c r="I248" s="59">
        <v>425.16</v>
      </c>
      <c r="J248" s="221" t="s">
        <v>160</v>
      </c>
      <c r="K248" s="300">
        <v>1</v>
      </c>
      <c r="L248" s="300">
        <v>1</v>
      </c>
      <c r="M248" s="300">
        <v>1</v>
      </c>
    </row>
    <row r="249" spans="1:13">
      <c r="A249" s="399"/>
      <c r="B249" s="286"/>
      <c r="C249" s="299"/>
      <c r="D249" s="222"/>
      <c r="E249" s="226"/>
      <c r="F249" s="226"/>
      <c r="G249" s="226"/>
      <c r="H249" s="50" t="s">
        <v>376</v>
      </c>
      <c r="I249" s="1">
        <v>455.28</v>
      </c>
      <c r="J249" s="222"/>
      <c r="K249" s="301"/>
      <c r="L249" s="301"/>
      <c r="M249" s="301"/>
    </row>
    <row r="250" spans="1:13" ht="16.5" customHeight="1" thickBot="1">
      <c r="A250" s="399"/>
      <c r="B250" s="286"/>
      <c r="C250" s="299"/>
      <c r="D250" s="224"/>
      <c r="E250" s="232"/>
      <c r="F250" s="232"/>
      <c r="G250" s="232"/>
      <c r="H250" s="205" t="s">
        <v>377</v>
      </c>
      <c r="I250" s="206">
        <v>481.05</v>
      </c>
      <c r="J250" s="224"/>
      <c r="K250" s="302"/>
      <c r="L250" s="302"/>
      <c r="M250" s="302"/>
    </row>
    <row r="251" spans="1:13" ht="15.75" customHeight="1" thickTop="1">
      <c r="A251" s="399"/>
      <c r="B251" s="286"/>
      <c r="C251" s="299"/>
      <c r="D251" s="337" t="s">
        <v>413</v>
      </c>
      <c r="E251" s="338"/>
      <c r="F251" s="338"/>
      <c r="G251" s="338"/>
      <c r="H251" s="338"/>
      <c r="I251" s="338"/>
      <c r="J251" s="338"/>
      <c r="K251" s="338"/>
      <c r="L251" s="338"/>
      <c r="M251" s="339"/>
    </row>
    <row r="252" spans="1:13" ht="18.75" customHeight="1">
      <c r="A252" s="399"/>
      <c r="B252" s="286"/>
      <c r="C252" s="299"/>
      <c r="D252" s="221" t="s">
        <v>414</v>
      </c>
      <c r="E252" s="254" t="s">
        <v>109</v>
      </c>
      <c r="F252" s="254" t="s">
        <v>52</v>
      </c>
      <c r="G252" s="254" t="s">
        <v>106</v>
      </c>
      <c r="H252" s="40" t="s">
        <v>105</v>
      </c>
      <c r="I252" s="46">
        <v>8386</v>
      </c>
      <c r="J252" s="186" t="s">
        <v>111</v>
      </c>
      <c r="K252" s="117">
        <v>2646</v>
      </c>
      <c r="L252" s="117">
        <v>2800</v>
      </c>
      <c r="M252" s="117">
        <v>2940</v>
      </c>
    </row>
    <row r="253" spans="1:13" ht="38.25">
      <c r="A253" s="399"/>
      <c r="B253" s="286"/>
      <c r="C253" s="299"/>
      <c r="D253" s="222"/>
      <c r="E253" s="226"/>
      <c r="F253" s="226"/>
      <c r="G253" s="226"/>
      <c r="H253" s="42" t="s">
        <v>375</v>
      </c>
      <c r="I253" s="51">
        <v>2646</v>
      </c>
      <c r="J253" s="186" t="s">
        <v>161</v>
      </c>
      <c r="K253" s="116">
        <v>1400</v>
      </c>
      <c r="L253" s="116">
        <v>1400</v>
      </c>
      <c r="M253" s="116">
        <v>1400</v>
      </c>
    </row>
    <row r="254" spans="1:13" ht="38.25">
      <c r="A254" s="399"/>
      <c r="B254" s="286"/>
      <c r="C254" s="299"/>
      <c r="D254" s="222"/>
      <c r="E254" s="226"/>
      <c r="F254" s="226"/>
      <c r="G254" s="226"/>
      <c r="H254" s="40" t="s">
        <v>376</v>
      </c>
      <c r="I254" s="46">
        <v>2800</v>
      </c>
      <c r="J254" s="186" t="s">
        <v>113</v>
      </c>
      <c r="K254" s="174">
        <v>1.89</v>
      </c>
      <c r="L254" s="175">
        <v>2</v>
      </c>
      <c r="M254" s="175">
        <v>2.1</v>
      </c>
    </row>
    <row r="255" spans="1:13" ht="42" customHeight="1" thickBot="1">
      <c r="A255" s="399"/>
      <c r="B255" s="286"/>
      <c r="C255" s="299"/>
      <c r="D255" s="224"/>
      <c r="E255" s="232"/>
      <c r="F255" s="232"/>
      <c r="G255" s="232"/>
      <c r="H255" s="180" t="s">
        <v>377</v>
      </c>
      <c r="I255" s="76">
        <v>2940</v>
      </c>
      <c r="J255" s="187" t="s">
        <v>162</v>
      </c>
      <c r="K255" s="115">
        <v>1</v>
      </c>
      <c r="L255" s="115">
        <v>1</v>
      </c>
      <c r="M255" s="115">
        <v>1</v>
      </c>
    </row>
    <row r="256" spans="1:13" ht="20.25" customHeight="1" thickTop="1">
      <c r="A256" s="399"/>
      <c r="B256" s="286"/>
      <c r="C256" s="299"/>
      <c r="D256" s="98" t="s">
        <v>415</v>
      </c>
      <c r="E256" s="95"/>
      <c r="F256" s="112"/>
      <c r="G256" s="112"/>
      <c r="H256" s="112"/>
      <c r="I256" s="113"/>
      <c r="J256" s="96"/>
      <c r="K256" s="97"/>
      <c r="L256" s="97"/>
      <c r="M256" s="95"/>
    </row>
    <row r="257" spans="1:21" ht="15" customHeight="1">
      <c r="A257" s="399"/>
      <c r="B257" s="286"/>
      <c r="C257" s="299"/>
      <c r="D257" s="221" t="s">
        <v>416</v>
      </c>
      <c r="E257" s="254" t="s">
        <v>163</v>
      </c>
      <c r="F257" s="254" t="s">
        <v>71</v>
      </c>
      <c r="G257" s="256"/>
      <c r="H257" s="40" t="s">
        <v>105</v>
      </c>
      <c r="I257" s="46">
        <v>1120015.1800000002</v>
      </c>
      <c r="J257" s="221" t="s">
        <v>111</v>
      </c>
      <c r="K257" s="277">
        <v>353315.18</v>
      </c>
      <c r="L257" s="320">
        <v>373450</v>
      </c>
      <c r="M257" s="320">
        <v>393250</v>
      </c>
      <c r="O257" s="310" t="s">
        <v>240</v>
      </c>
      <c r="P257" s="310"/>
      <c r="Q257" s="162"/>
      <c r="R257" s="20">
        <v>360662.87</v>
      </c>
      <c r="S257" s="9">
        <v>114405.35</v>
      </c>
      <c r="T257" s="9">
        <v>120125.62</v>
      </c>
      <c r="U257" s="9">
        <v>126131.9</v>
      </c>
    </row>
    <row r="258" spans="1:21">
      <c r="A258" s="399"/>
      <c r="B258" s="286"/>
      <c r="C258" s="299"/>
      <c r="D258" s="222"/>
      <c r="E258" s="226"/>
      <c r="F258" s="226"/>
      <c r="G258" s="257"/>
      <c r="H258" s="42" t="s">
        <v>375</v>
      </c>
      <c r="I258" s="51">
        <v>353315.18</v>
      </c>
      <c r="J258" s="222"/>
      <c r="K258" s="278"/>
      <c r="L258" s="321"/>
      <c r="M258" s="321"/>
      <c r="O258" s="305" t="s">
        <v>106</v>
      </c>
      <c r="P258" s="305"/>
      <c r="Q258" s="35"/>
      <c r="R258" s="17">
        <f>S258+T258+U258</f>
        <v>784058.75</v>
      </c>
      <c r="S258" s="9">
        <v>246713.93</v>
      </c>
      <c r="T258" s="9">
        <v>261556.2</v>
      </c>
      <c r="U258" s="9">
        <v>275788.62</v>
      </c>
    </row>
    <row r="259" spans="1:21">
      <c r="A259" s="399"/>
      <c r="B259" s="286"/>
      <c r="C259" s="299"/>
      <c r="D259" s="222"/>
      <c r="E259" s="226"/>
      <c r="F259" s="226"/>
      <c r="G259" s="257"/>
      <c r="H259" s="40" t="s">
        <v>376</v>
      </c>
      <c r="I259" s="46">
        <v>373450</v>
      </c>
      <c r="J259" s="223"/>
      <c r="K259" s="279"/>
      <c r="L259" s="322"/>
      <c r="M259" s="322"/>
    </row>
    <row r="260" spans="1:21" ht="15" customHeight="1">
      <c r="A260" s="399"/>
      <c r="B260" s="286"/>
      <c r="C260" s="299"/>
      <c r="D260" s="222"/>
      <c r="E260" s="226"/>
      <c r="F260" s="226"/>
      <c r="G260" s="257"/>
      <c r="H260" s="42" t="s">
        <v>377</v>
      </c>
      <c r="I260" s="51">
        <v>393250</v>
      </c>
      <c r="J260" s="221" t="s">
        <v>164</v>
      </c>
      <c r="K260" s="307">
        <v>5500</v>
      </c>
      <c r="L260" s="307">
        <v>5500</v>
      </c>
      <c r="M260" s="307">
        <v>5500</v>
      </c>
    </row>
    <row r="261" spans="1:21" ht="15" customHeight="1">
      <c r="A261" s="399"/>
      <c r="B261" s="286"/>
      <c r="C261" s="299"/>
      <c r="D261" s="222"/>
      <c r="E261" s="226"/>
      <c r="F261" s="226"/>
      <c r="G261" s="226" t="s">
        <v>240</v>
      </c>
      <c r="H261" s="40" t="s">
        <v>105</v>
      </c>
      <c r="I261" s="41">
        <v>360662.87</v>
      </c>
      <c r="J261" s="222"/>
      <c r="K261" s="308"/>
      <c r="L261" s="308"/>
      <c r="M261" s="308"/>
    </row>
    <row r="262" spans="1:21">
      <c r="A262" s="399"/>
      <c r="B262" s="286"/>
      <c r="C262" s="299"/>
      <c r="D262" s="222"/>
      <c r="E262" s="226"/>
      <c r="F262" s="226"/>
      <c r="G262" s="226"/>
      <c r="H262" s="42" t="s">
        <v>375</v>
      </c>
      <c r="I262" s="52">
        <v>114405.35</v>
      </c>
      <c r="J262" s="223"/>
      <c r="K262" s="309"/>
      <c r="L262" s="309"/>
      <c r="M262" s="309"/>
    </row>
    <row r="263" spans="1:21" ht="15" customHeight="1">
      <c r="A263" s="399"/>
      <c r="B263" s="286"/>
      <c r="C263" s="299"/>
      <c r="D263" s="222"/>
      <c r="E263" s="226"/>
      <c r="F263" s="226"/>
      <c r="G263" s="226"/>
      <c r="H263" s="40" t="s">
        <v>376</v>
      </c>
      <c r="I263" s="41">
        <v>120125.62</v>
      </c>
      <c r="J263" s="221" t="s">
        <v>165</v>
      </c>
      <c r="K263" s="277">
        <v>64.239999999999995</v>
      </c>
      <c r="L263" s="320">
        <v>67.900000000000006</v>
      </c>
      <c r="M263" s="320">
        <v>71.5</v>
      </c>
    </row>
    <row r="264" spans="1:21">
      <c r="A264" s="399"/>
      <c r="B264" s="286"/>
      <c r="C264" s="299"/>
      <c r="D264" s="222"/>
      <c r="E264" s="226"/>
      <c r="F264" s="226"/>
      <c r="G264" s="226"/>
      <c r="H264" s="42" t="s">
        <v>377</v>
      </c>
      <c r="I264" s="52">
        <v>126131.9</v>
      </c>
      <c r="J264" s="222"/>
      <c r="K264" s="278"/>
      <c r="L264" s="321"/>
      <c r="M264" s="321"/>
    </row>
    <row r="265" spans="1:21" ht="15" customHeight="1">
      <c r="A265" s="399"/>
      <c r="B265" s="286"/>
      <c r="C265" s="299"/>
      <c r="D265" s="222"/>
      <c r="E265" s="226"/>
      <c r="F265" s="226"/>
      <c r="G265" s="226" t="s">
        <v>106</v>
      </c>
      <c r="H265" s="40" t="s">
        <v>105</v>
      </c>
      <c r="I265" s="46">
        <v>759352.31</v>
      </c>
      <c r="J265" s="223"/>
      <c r="K265" s="279"/>
      <c r="L265" s="322"/>
      <c r="M265" s="322"/>
    </row>
    <row r="266" spans="1:21" ht="15" customHeight="1">
      <c r="A266" s="399"/>
      <c r="B266" s="286"/>
      <c r="C266" s="299"/>
      <c r="D266" s="222"/>
      <c r="E266" s="226"/>
      <c r="F266" s="226"/>
      <c r="G266" s="226"/>
      <c r="H266" s="42" t="s">
        <v>375</v>
      </c>
      <c r="I266" s="51">
        <v>238909.83</v>
      </c>
      <c r="J266" s="221" t="s">
        <v>286</v>
      </c>
      <c r="K266" s="300" t="s">
        <v>259</v>
      </c>
      <c r="L266" s="300" t="s">
        <v>295</v>
      </c>
      <c r="M266" s="300" t="s">
        <v>265</v>
      </c>
    </row>
    <row r="267" spans="1:21">
      <c r="A267" s="399"/>
      <c r="B267" s="286"/>
      <c r="C267" s="299"/>
      <c r="D267" s="222"/>
      <c r="E267" s="226"/>
      <c r="F267" s="226"/>
      <c r="G267" s="226"/>
      <c r="H267" s="40" t="s">
        <v>376</v>
      </c>
      <c r="I267" s="41">
        <v>253324.38</v>
      </c>
      <c r="J267" s="222"/>
      <c r="K267" s="301"/>
      <c r="L267" s="301"/>
      <c r="M267" s="301"/>
    </row>
    <row r="268" spans="1:21" ht="25.5" customHeight="1" thickBot="1">
      <c r="A268" s="399"/>
      <c r="B268" s="286"/>
      <c r="C268" s="299"/>
      <c r="D268" s="224"/>
      <c r="E268" s="232"/>
      <c r="F268" s="232"/>
      <c r="G268" s="232"/>
      <c r="H268" s="180" t="s">
        <v>377</v>
      </c>
      <c r="I268" s="182">
        <v>267118.09999999998</v>
      </c>
      <c r="J268" s="224"/>
      <c r="K268" s="302"/>
      <c r="L268" s="302"/>
      <c r="M268" s="302"/>
    </row>
    <row r="269" spans="1:21" ht="20.25" customHeight="1" thickTop="1">
      <c r="A269" s="399"/>
      <c r="B269" s="286"/>
      <c r="C269" s="299"/>
      <c r="D269" s="229" t="s">
        <v>417</v>
      </c>
      <c r="E269" s="225" t="s">
        <v>154</v>
      </c>
      <c r="F269" s="225" t="s">
        <v>72</v>
      </c>
      <c r="G269" s="225" t="s">
        <v>106</v>
      </c>
      <c r="H269" s="62" t="s">
        <v>105</v>
      </c>
      <c r="I269" s="56">
        <v>10935.87</v>
      </c>
      <c r="J269" s="168" t="s">
        <v>111</v>
      </c>
      <c r="K269" s="172">
        <v>3460.13</v>
      </c>
      <c r="L269" s="173">
        <v>3640.02</v>
      </c>
      <c r="M269" s="173">
        <v>3835.72</v>
      </c>
    </row>
    <row r="270" spans="1:21" ht="25.5">
      <c r="A270" s="399"/>
      <c r="B270" s="286"/>
      <c r="C270" s="299"/>
      <c r="D270" s="222"/>
      <c r="E270" s="226"/>
      <c r="F270" s="226"/>
      <c r="G270" s="226"/>
      <c r="H270" s="42" t="s">
        <v>375</v>
      </c>
      <c r="I270" s="51">
        <v>3460.13</v>
      </c>
      <c r="J270" s="186" t="s">
        <v>164</v>
      </c>
      <c r="K270" s="116">
        <v>3914</v>
      </c>
      <c r="L270" s="116">
        <v>3914</v>
      </c>
      <c r="M270" s="116">
        <v>3914</v>
      </c>
    </row>
    <row r="271" spans="1:21" ht="51">
      <c r="A271" s="399"/>
      <c r="B271" s="286"/>
      <c r="C271" s="299"/>
      <c r="D271" s="222"/>
      <c r="E271" s="226"/>
      <c r="F271" s="226"/>
      <c r="G271" s="226"/>
      <c r="H271" s="40" t="s">
        <v>376</v>
      </c>
      <c r="I271" s="41">
        <v>3640.02</v>
      </c>
      <c r="J271" s="186" t="s">
        <v>166</v>
      </c>
      <c r="K271" s="174">
        <v>0.88</v>
      </c>
      <c r="L271" s="175">
        <v>0.93</v>
      </c>
      <c r="M271" s="175">
        <v>0.98</v>
      </c>
    </row>
    <row r="272" spans="1:21" ht="56.25" customHeight="1" thickBot="1">
      <c r="A272" s="399"/>
      <c r="B272" s="286"/>
      <c r="C272" s="299"/>
      <c r="D272" s="224"/>
      <c r="E272" s="232"/>
      <c r="F272" s="232"/>
      <c r="G272" s="232"/>
      <c r="H272" s="180" t="s">
        <v>377</v>
      </c>
      <c r="I272" s="182">
        <v>3835.72</v>
      </c>
      <c r="J272" s="187" t="s">
        <v>282</v>
      </c>
      <c r="K272" s="115">
        <v>1</v>
      </c>
      <c r="L272" s="115">
        <v>1</v>
      </c>
      <c r="M272" s="115">
        <v>1</v>
      </c>
    </row>
    <row r="273" spans="1:21" ht="18.75" customHeight="1" thickTop="1">
      <c r="A273" s="399"/>
      <c r="B273" s="286"/>
      <c r="C273" s="299"/>
      <c r="D273" s="229" t="s">
        <v>418</v>
      </c>
      <c r="E273" s="225" t="s">
        <v>109</v>
      </c>
      <c r="F273" s="225" t="s">
        <v>73</v>
      </c>
      <c r="G273" s="225" t="s">
        <v>106</v>
      </c>
      <c r="H273" s="62" t="s">
        <v>105</v>
      </c>
      <c r="I273" s="56">
        <v>13770.57</v>
      </c>
      <c r="J273" s="168" t="s">
        <v>111</v>
      </c>
      <c r="K273" s="172">
        <v>4343.97</v>
      </c>
      <c r="L273" s="173">
        <v>4591.8</v>
      </c>
      <c r="M273" s="173">
        <v>4834.8</v>
      </c>
    </row>
    <row r="274" spans="1:21" ht="25.5">
      <c r="A274" s="399"/>
      <c r="B274" s="286"/>
      <c r="C274" s="299"/>
      <c r="D274" s="222"/>
      <c r="E274" s="226"/>
      <c r="F274" s="226"/>
      <c r="G274" s="226"/>
      <c r="H274" s="42" t="s">
        <v>375</v>
      </c>
      <c r="I274" s="51">
        <v>4343.97</v>
      </c>
      <c r="J274" s="186" t="s">
        <v>179</v>
      </c>
      <c r="K274" s="4">
        <v>60</v>
      </c>
      <c r="L274" s="4">
        <v>60</v>
      </c>
      <c r="M274" s="4">
        <v>60</v>
      </c>
    </row>
    <row r="275" spans="1:21" ht="38.25">
      <c r="A275" s="399"/>
      <c r="B275" s="286"/>
      <c r="C275" s="299"/>
      <c r="D275" s="222"/>
      <c r="E275" s="226"/>
      <c r="F275" s="226"/>
      <c r="G275" s="226"/>
      <c r="H275" s="40" t="s">
        <v>376</v>
      </c>
      <c r="I275" s="41">
        <v>4591.8</v>
      </c>
      <c r="J275" s="186" t="s">
        <v>180</v>
      </c>
      <c r="K275" s="174">
        <v>72.400000000000006</v>
      </c>
      <c r="L275" s="175">
        <v>76.53</v>
      </c>
      <c r="M275" s="175">
        <v>80.58</v>
      </c>
    </row>
    <row r="276" spans="1:21" ht="41.25" customHeight="1" thickBot="1">
      <c r="A276" s="399"/>
      <c r="B276" s="286"/>
      <c r="C276" s="299"/>
      <c r="D276" s="224"/>
      <c r="E276" s="232"/>
      <c r="F276" s="232"/>
      <c r="G276" s="232"/>
      <c r="H276" s="180" t="s">
        <v>377</v>
      </c>
      <c r="I276" s="182">
        <v>4834.8</v>
      </c>
      <c r="J276" s="187" t="s">
        <v>262</v>
      </c>
      <c r="K276" s="115">
        <v>0.35</v>
      </c>
      <c r="L276" s="115">
        <v>0.4</v>
      </c>
      <c r="M276" s="115">
        <v>0.45</v>
      </c>
    </row>
    <row r="277" spans="1:21" ht="15.75" thickTop="1">
      <c r="A277" s="399"/>
      <c r="B277" s="286"/>
      <c r="C277" s="299"/>
      <c r="D277" s="363" t="s">
        <v>419</v>
      </c>
      <c r="E277" s="364"/>
      <c r="F277" s="364"/>
      <c r="G277" s="364"/>
      <c r="H277" s="364"/>
      <c r="I277" s="364"/>
      <c r="J277" s="364"/>
      <c r="K277" s="364"/>
      <c r="L277" s="364"/>
      <c r="M277" s="365"/>
    </row>
    <row r="278" spans="1:21" ht="21" customHeight="1">
      <c r="A278" s="399"/>
      <c r="B278" s="286"/>
      <c r="C278" s="299"/>
      <c r="D278" s="221" t="s">
        <v>420</v>
      </c>
      <c r="E278" s="254" t="s">
        <v>109</v>
      </c>
      <c r="F278" s="254" t="s">
        <v>256</v>
      </c>
      <c r="G278" s="254" t="s">
        <v>106</v>
      </c>
      <c r="H278" s="40" t="s">
        <v>105</v>
      </c>
      <c r="I278" s="46">
        <v>58780</v>
      </c>
      <c r="J278" s="186" t="s">
        <v>111</v>
      </c>
      <c r="K278" s="117">
        <v>18540</v>
      </c>
      <c r="L278" s="117">
        <v>19600</v>
      </c>
      <c r="M278" s="117">
        <v>20640</v>
      </c>
    </row>
    <row r="279" spans="1:21" ht="25.5">
      <c r="A279" s="399"/>
      <c r="B279" s="286"/>
      <c r="C279" s="299"/>
      <c r="D279" s="222"/>
      <c r="E279" s="226"/>
      <c r="F279" s="226"/>
      <c r="G279" s="226"/>
      <c r="H279" s="42" t="s">
        <v>375</v>
      </c>
      <c r="I279" s="51">
        <v>18540</v>
      </c>
      <c r="J279" s="186" t="s">
        <v>181</v>
      </c>
      <c r="K279" s="116">
        <v>2000</v>
      </c>
      <c r="L279" s="116">
        <v>2000</v>
      </c>
      <c r="M279" s="116">
        <v>2000</v>
      </c>
    </row>
    <row r="280" spans="1:21" ht="51">
      <c r="A280" s="399"/>
      <c r="B280" s="286"/>
      <c r="C280" s="299"/>
      <c r="D280" s="222"/>
      <c r="E280" s="226"/>
      <c r="F280" s="226"/>
      <c r="G280" s="226"/>
      <c r="H280" s="40" t="s">
        <v>376</v>
      </c>
      <c r="I280" s="46">
        <v>19600</v>
      </c>
      <c r="J280" s="186" t="s">
        <v>182</v>
      </c>
      <c r="K280" s="174">
        <v>9.27</v>
      </c>
      <c r="L280" s="175">
        <v>9.8000000000000007</v>
      </c>
      <c r="M280" s="175">
        <v>10.32</v>
      </c>
    </row>
    <row r="281" spans="1:21" ht="69" customHeight="1" thickBot="1">
      <c r="A281" s="399"/>
      <c r="B281" s="286"/>
      <c r="C281" s="299"/>
      <c r="D281" s="224"/>
      <c r="E281" s="232"/>
      <c r="F281" s="232"/>
      <c r="G281" s="232"/>
      <c r="H281" s="180" t="s">
        <v>377</v>
      </c>
      <c r="I281" s="76">
        <v>20640</v>
      </c>
      <c r="J281" s="187" t="s">
        <v>183</v>
      </c>
      <c r="K281" s="115">
        <v>0.7</v>
      </c>
      <c r="L281" s="115">
        <v>0.72</v>
      </c>
      <c r="M281" s="115">
        <v>0.75</v>
      </c>
    </row>
    <row r="282" spans="1:21" ht="13.5" customHeight="1" thickTop="1">
      <c r="A282" s="399"/>
      <c r="B282" s="286"/>
      <c r="C282" s="299"/>
      <c r="D282" s="363" t="s">
        <v>421</v>
      </c>
      <c r="E282" s="364"/>
      <c r="F282" s="364"/>
      <c r="G282" s="364"/>
      <c r="H282" s="364"/>
      <c r="I282" s="364"/>
      <c r="J282" s="364"/>
      <c r="K282" s="364"/>
      <c r="L282" s="364"/>
      <c r="M282" s="365"/>
    </row>
    <row r="283" spans="1:21" ht="18.75" customHeight="1">
      <c r="A283" s="399"/>
      <c r="B283" s="286"/>
      <c r="C283" s="299"/>
      <c r="D283" s="221" t="s">
        <v>168</v>
      </c>
      <c r="E283" s="254" t="s">
        <v>109</v>
      </c>
      <c r="F283" s="254" t="s">
        <v>56</v>
      </c>
      <c r="G283" s="254" t="s">
        <v>106</v>
      </c>
      <c r="H283" s="179" t="s">
        <v>105</v>
      </c>
      <c r="I283" s="53">
        <v>48712.06</v>
      </c>
      <c r="J283" s="186" t="s">
        <v>111</v>
      </c>
      <c r="K283" s="117">
        <v>13834.26</v>
      </c>
      <c r="L283" s="117">
        <v>16109.8</v>
      </c>
      <c r="M283" s="117">
        <v>18768</v>
      </c>
    </row>
    <row r="284" spans="1:21" ht="25.5">
      <c r="A284" s="399"/>
      <c r="B284" s="286"/>
      <c r="C284" s="299"/>
      <c r="D284" s="222"/>
      <c r="E284" s="226"/>
      <c r="F284" s="226"/>
      <c r="G284" s="226"/>
      <c r="H284" s="40" t="s">
        <v>375</v>
      </c>
      <c r="I284" s="46">
        <v>13834.26</v>
      </c>
      <c r="J284" s="186" t="s">
        <v>151</v>
      </c>
      <c r="K284" s="116">
        <v>1122</v>
      </c>
      <c r="L284" s="116">
        <v>1244</v>
      </c>
      <c r="M284" s="116">
        <v>1380</v>
      </c>
    </row>
    <row r="285" spans="1:21" ht="38.25">
      <c r="A285" s="399"/>
      <c r="B285" s="286"/>
      <c r="C285" s="299"/>
      <c r="D285" s="222"/>
      <c r="E285" s="226"/>
      <c r="F285" s="226"/>
      <c r="G285" s="226"/>
      <c r="H285" s="42" t="s">
        <v>376</v>
      </c>
      <c r="I285" s="51">
        <v>16109.8</v>
      </c>
      <c r="J285" s="186" t="s">
        <v>113</v>
      </c>
      <c r="K285" s="174">
        <v>12.33</v>
      </c>
      <c r="L285" s="175">
        <v>12.95</v>
      </c>
      <c r="M285" s="175">
        <v>13.6</v>
      </c>
    </row>
    <row r="286" spans="1:21" ht="51.75" thickBot="1">
      <c r="A286" s="399"/>
      <c r="B286" s="286"/>
      <c r="C286" s="299"/>
      <c r="D286" s="224"/>
      <c r="E286" s="232"/>
      <c r="F286" s="232"/>
      <c r="G286" s="232"/>
      <c r="H286" s="79" t="s">
        <v>377</v>
      </c>
      <c r="I286" s="82">
        <v>18768</v>
      </c>
      <c r="J286" s="187" t="s">
        <v>287</v>
      </c>
      <c r="K286" s="115">
        <v>1</v>
      </c>
      <c r="L286" s="115">
        <v>1</v>
      </c>
      <c r="M286" s="115">
        <v>1</v>
      </c>
    </row>
    <row r="287" spans="1:21" ht="15.75" thickTop="1">
      <c r="A287" s="399"/>
      <c r="B287" s="286"/>
      <c r="C287" s="299"/>
      <c r="D287" s="267" t="s">
        <v>422</v>
      </c>
      <c r="E287" s="269"/>
      <c r="F287" s="112"/>
      <c r="G287" s="112"/>
      <c r="H287" s="112"/>
      <c r="I287" s="113"/>
      <c r="J287" s="360"/>
      <c r="K287" s="361"/>
      <c r="L287" s="361"/>
      <c r="M287" s="362"/>
    </row>
    <row r="288" spans="1:21" ht="15" customHeight="1">
      <c r="A288" s="399"/>
      <c r="B288" s="286"/>
      <c r="C288" s="299"/>
      <c r="D288" s="221" t="s">
        <v>423</v>
      </c>
      <c r="E288" s="254" t="s">
        <v>109</v>
      </c>
      <c r="F288" s="254" t="s">
        <v>110</v>
      </c>
      <c r="G288" s="256"/>
      <c r="H288" s="40" t="s">
        <v>105</v>
      </c>
      <c r="I288" s="46">
        <v>124143.75</v>
      </c>
      <c r="J288" s="221" t="s">
        <v>111</v>
      </c>
      <c r="K288" s="270">
        <v>35473.050000000003</v>
      </c>
      <c r="L288" s="270">
        <v>43099.199999999997</v>
      </c>
      <c r="M288" s="270">
        <v>45571.5</v>
      </c>
      <c r="O288" s="310" t="s">
        <v>240</v>
      </c>
      <c r="P288" s="310"/>
      <c r="Q288" s="162"/>
      <c r="R288" s="20">
        <v>7983</v>
      </c>
      <c r="S288" s="9">
        <v>2532.3000000000002</v>
      </c>
      <c r="T288" s="9">
        <v>2658.9</v>
      </c>
      <c r="U288" s="9">
        <v>2791.8</v>
      </c>
    </row>
    <row r="289" spans="1:21">
      <c r="A289" s="399"/>
      <c r="B289" s="286"/>
      <c r="C289" s="299"/>
      <c r="D289" s="222"/>
      <c r="E289" s="226"/>
      <c r="F289" s="226"/>
      <c r="G289" s="257"/>
      <c r="H289" s="42" t="s">
        <v>375</v>
      </c>
      <c r="I289" s="51">
        <v>35473.050000000003</v>
      </c>
      <c r="J289" s="222"/>
      <c r="K289" s="271"/>
      <c r="L289" s="271"/>
      <c r="M289" s="271"/>
      <c r="O289" s="305" t="s">
        <v>106</v>
      </c>
      <c r="P289" s="305"/>
      <c r="Q289" s="164"/>
      <c r="R289" s="9">
        <f>S289+T289+U289</f>
        <v>245336.97</v>
      </c>
      <c r="S289" s="9">
        <v>80476.17</v>
      </c>
      <c r="T289" s="9">
        <v>80507.02</v>
      </c>
      <c r="U289" s="9">
        <v>84353.78</v>
      </c>
    </row>
    <row r="290" spans="1:21">
      <c r="A290" s="399"/>
      <c r="B290" s="286"/>
      <c r="C290" s="299"/>
      <c r="D290" s="222"/>
      <c r="E290" s="226"/>
      <c r="F290" s="226"/>
      <c r="G290" s="257"/>
      <c r="H290" s="40" t="s">
        <v>376</v>
      </c>
      <c r="I290" s="46">
        <v>43099.200000000004</v>
      </c>
      <c r="J290" s="223"/>
      <c r="K290" s="272"/>
      <c r="L290" s="272"/>
      <c r="M290" s="272"/>
    </row>
    <row r="291" spans="1:21" ht="19.5" customHeight="1">
      <c r="A291" s="399"/>
      <c r="B291" s="286"/>
      <c r="C291" s="299"/>
      <c r="D291" s="222"/>
      <c r="E291" s="226"/>
      <c r="F291" s="226"/>
      <c r="G291" s="257"/>
      <c r="H291" s="40" t="s">
        <v>377</v>
      </c>
      <c r="I291" s="46">
        <v>45571.5</v>
      </c>
      <c r="J291" s="221" t="s">
        <v>184</v>
      </c>
      <c r="K291" s="307">
        <v>1070</v>
      </c>
      <c r="L291" s="307">
        <v>1230</v>
      </c>
      <c r="M291" s="307">
        <v>1235</v>
      </c>
    </row>
    <row r="292" spans="1:21" ht="15" customHeight="1">
      <c r="A292" s="399"/>
      <c r="B292" s="286"/>
      <c r="C292" s="299"/>
      <c r="D292" s="222"/>
      <c r="E292" s="226"/>
      <c r="F292" s="226"/>
      <c r="G292" s="226" t="s">
        <v>240</v>
      </c>
      <c r="H292" s="42" t="s">
        <v>105</v>
      </c>
      <c r="I292" s="48">
        <v>7983</v>
      </c>
      <c r="J292" s="222"/>
      <c r="K292" s="308"/>
      <c r="L292" s="308"/>
      <c r="M292" s="308"/>
    </row>
    <row r="293" spans="1:21" ht="21" customHeight="1">
      <c r="A293" s="399"/>
      <c r="B293" s="286"/>
      <c r="C293" s="299"/>
      <c r="D293" s="222"/>
      <c r="E293" s="226"/>
      <c r="F293" s="226"/>
      <c r="G293" s="226"/>
      <c r="H293" s="40" t="s">
        <v>375</v>
      </c>
      <c r="I293" s="41">
        <v>2532.3000000000002</v>
      </c>
      <c r="J293" s="223"/>
      <c r="K293" s="309"/>
      <c r="L293" s="309"/>
      <c r="M293" s="309"/>
    </row>
    <row r="294" spans="1:21" ht="15" customHeight="1">
      <c r="A294" s="399"/>
      <c r="B294" s="286"/>
      <c r="C294" s="299"/>
      <c r="D294" s="222"/>
      <c r="E294" s="226"/>
      <c r="F294" s="226"/>
      <c r="G294" s="226"/>
      <c r="H294" s="42" t="s">
        <v>376</v>
      </c>
      <c r="I294" s="48">
        <v>2658.9</v>
      </c>
      <c r="J294" s="221" t="s">
        <v>113</v>
      </c>
      <c r="K294" s="277">
        <v>33.15</v>
      </c>
      <c r="L294" s="320">
        <v>35.04</v>
      </c>
      <c r="M294" s="320">
        <v>36.9</v>
      </c>
    </row>
    <row r="295" spans="1:21" ht="20.25" customHeight="1">
      <c r="A295" s="399"/>
      <c r="B295" s="286"/>
      <c r="C295" s="299"/>
      <c r="D295" s="222"/>
      <c r="E295" s="226"/>
      <c r="F295" s="226"/>
      <c r="G295" s="226"/>
      <c r="H295" s="40" t="s">
        <v>377</v>
      </c>
      <c r="I295" s="41">
        <v>2791.8</v>
      </c>
      <c r="J295" s="222"/>
      <c r="K295" s="278"/>
      <c r="L295" s="321"/>
      <c r="M295" s="321"/>
    </row>
    <row r="296" spans="1:21" ht="16.5" customHeight="1">
      <c r="A296" s="399"/>
      <c r="B296" s="286"/>
      <c r="C296" s="299"/>
      <c r="D296" s="222"/>
      <c r="E296" s="226"/>
      <c r="F296" s="226"/>
      <c r="G296" s="226" t="s">
        <v>106</v>
      </c>
      <c r="H296" s="42" t="s">
        <v>105</v>
      </c>
      <c r="I296" s="47">
        <v>116160.75</v>
      </c>
      <c r="J296" s="223"/>
      <c r="K296" s="279"/>
      <c r="L296" s="322"/>
      <c r="M296" s="322"/>
    </row>
    <row r="297" spans="1:21" ht="15" customHeight="1">
      <c r="A297" s="399"/>
      <c r="B297" s="286"/>
      <c r="C297" s="299"/>
      <c r="D297" s="222"/>
      <c r="E297" s="226"/>
      <c r="F297" s="226"/>
      <c r="G297" s="226"/>
      <c r="H297" s="40" t="s">
        <v>375</v>
      </c>
      <c r="I297" s="46">
        <v>32940.75</v>
      </c>
      <c r="J297" s="221" t="s">
        <v>308</v>
      </c>
      <c r="K297" s="300">
        <v>0.76</v>
      </c>
      <c r="L297" s="300">
        <v>0.878</v>
      </c>
      <c r="M297" s="300">
        <v>0.88200000000000001</v>
      </c>
    </row>
    <row r="298" spans="1:21">
      <c r="A298" s="399"/>
      <c r="B298" s="286"/>
      <c r="C298" s="299"/>
      <c r="D298" s="222"/>
      <c r="E298" s="226"/>
      <c r="F298" s="226"/>
      <c r="G298" s="226"/>
      <c r="H298" s="42" t="s">
        <v>376</v>
      </c>
      <c r="I298" s="47">
        <v>40440.300000000003</v>
      </c>
      <c r="J298" s="222"/>
      <c r="K298" s="301"/>
      <c r="L298" s="301"/>
      <c r="M298" s="301"/>
    </row>
    <row r="299" spans="1:21" ht="27" customHeight="1" thickBot="1">
      <c r="A299" s="399"/>
      <c r="B299" s="286"/>
      <c r="C299" s="299"/>
      <c r="D299" s="224"/>
      <c r="E299" s="232"/>
      <c r="F299" s="232"/>
      <c r="G299" s="232"/>
      <c r="H299" s="79" t="s">
        <v>377</v>
      </c>
      <c r="I299" s="82">
        <v>42779.7</v>
      </c>
      <c r="J299" s="224"/>
      <c r="K299" s="302"/>
      <c r="L299" s="302"/>
      <c r="M299" s="302"/>
    </row>
    <row r="300" spans="1:21" ht="18.75" customHeight="1" thickTop="1">
      <c r="A300" s="399"/>
      <c r="B300" s="286"/>
      <c r="C300" s="299"/>
      <c r="D300" s="229" t="s">
        <v>424</v>
      </c>
      <c r="E300" s="225" t="s">
        <v>109</v>
      </c>
      <c r="F300" s="225" t="s">
        <v>110</v>
      </c>
      <c r="G300" s="225" t="s">
        <v>106</v>
      </c>
      <c r="H300" s="62" t="s">
        <v>105</v>
      </c>
      <c r="I300" s="56">
        <v>52607.839999999997</v>
      </c>
      <c r="J300" s="168" t="s">
        <v>111</v>
      </c>
      <c r="K300" s="169">
        <v>24826.46</v>
      </c>
      <c r="L300" s="169">
        <v>13551.89</v>
      </c>
      <c r="M300" s="169">
        <v>14229.49</v>
      </c>
    </row>
    <row r="301" spans="1:21" ht="38.25">
      <c r="A301" s="399"/>
      <c r="B301" s="286"/>
      <c r="C301" s="299"/>
      <c r="D301" s="222"/>
      <c r="E301" s="226"/>
      <c r="F301" s="226"/>
      <c r="G301" s="226"/>
      <c r="H301" s="42" t="s">
        <v>375</v>
      </c>
      <c r="I301" s="51">
        <v>24826.46</v>
      </c>
      <c r="J301" s="186" t="s">
        <v>185</v>
      </c>
      <c r="K301" s="5">
        <v>17</v>
      </c>
      <c r="L301" s="5">
        <v>11</v>
      </c>
      <c r="M301" s="5">
        <v>11</v>
      </c>
    </row>
    <row r="302" spans="1:21" ht="38.25">
      <c r="A302" s="399"/>
      <c r="B302" s="286"/>
      <c r="C302" s="299"/>
      <c r="D302" s="222"/>
      <c r="E302" s="226"/>
      <c r="F302" s="226"/>
      <c r="G302" s="226"/>
      <c r="H302" s="40" t="s">
        <v>376</v>
      </c>
      <c r="I302" s="46">
        <v>13551.89</v>
      </c>
      <c r="J302" s="186" t="s">
        <v>171</v>
      </c>
      <c r="K302" s="174">
        <v>1460.38</v>
      </c>
      <c r="L302" s="174">
        <v>1231.99</v>
      </c>
      <c r="M302" s="174">
        <v>1293.5899999999999</v>
      </c>
    </row>
    <row r="303" spans="1:21" ht="69.75" customHeight="1" thickBot="1">
      <c r="A303" s="399"/>
      <c r="B303" s="286"/>
      <c r="C303" s="299"/>
      <c r="D303" s="224"/>
      <c r="E303" s="232"/>
      <c r="F303" s="232"/>
      <c r="G303" s="232"/>
      <c r="H303" s="180" t="s">
        <v>377</v>
      </c>
      <c r="I303" s="76">
        <v>14229.49</v>
      </c>
      <c r="J303" s="187" t="s">
        <v>186</v>
      </c>
      <c r="K303" s="115">
        <v>1</v>
      </c>
      <c r="L303" s="115">
        <v>1</v>
      </c>
      <c r="M303" s="115">
        <v>1</v>
      </c>
    </row>
    <row r="304" spans="1:21" ht="22.5" customHeight="1" thickTop="1">
      <c r="A304" s="399"/>
      <c r="B304" s="286"/>
      <c r="C304" s="299"/>
      <c r="D304" s="229" t="s">
        <v>425</v>
      </c>
      <c r="E304" s="225" t="s">
        <v>109</v>
      </c>
      <c r="F304" s="225" t="s">
        <v>110</v>
      </c>
      <c r="G304" s="225" t="s">
        <v>106</v>
      </c>
      <c r="H304" s="62" t="s">
        <v>105</v>
      </c>
      <c r="I304" s="56">
        <v>68966.399999999994</v>
      </c>
      <c r="J304" s="168" t="s">
        <v>111</v>
      </c>
      <c r="K304" s="169">
        <v>20481.599999999999</v>
      </c>
      <c r="L304" s="169">
        <v>23649.599999999999</v>
      </c>
      <c r="M304" s="169">
        <v>24835.200000000001</v>
      </c>
    </row>
    <row r="305" spans="1:13" ht="63.75">
      <c r="A305" s="399"/>
      <c r="B305" s="286"/>
      <c r="C305" s="299"/>
      <c r="D305" s="222"/>
      <c r="E305" s="226"/>
      <c r="F305" s="226"/>
      <c r="G305" s="226"/>
      <c r="H305" s="42" t="s">
        <v>375</v>
      </c>
      <c r="I305" s="51">
        <v>20481.599999999999</v>
      </c>
      <c r="J305" s="186" t="s">
        <v>187</v>
      </c>
      <c r="K305" s="116">
        <v>680</v>
      </c>
      <c r="L305" s="116">
        <v>780</v>
      </c>
      <c r="M305" s="116">
        <v>780</v>
      </c>
    </row>
    <row r="306" spans="1:13" ht="38.25">
      <c r="A306" s="399"/>
      <c r="B306" s="286"/>
      <c r="C306" s="299"/>
      <c r="D306" s="222"/>
      <c r="E306" s="226"/>
      <c r="F306" s="226"/>
      <c r="G306" s="226"/>
      <c r="H306" s="40" t="s">
        <v>376</v>
      </c>
      <c r="I306" s="46">
        <v>23649.599999999999</v>
      </c>
      <c r="J306" s="186" t="s">
        <v>113</v>
      </c>
      <c r="K306" s="174">
        <v>30.12</v>
      </c>
      <c r="L306" s="175">
        <v>30.32</v>
      </c>
      <c r="M306" s="175">
        <v>31.84</v>
      </c>
    </row>
    <row r="307" spans="1:13" ht="57.75" customHeight="1" thickBot="1">
      <c r="A307" s="399"/>
      <c r="B307" s="286"/>
      <c r="C307" s="299"/>
      <c r="D307" s="224"/>
      <c r="E307" s="232"/>
      <c r="F307" s="232"/>
      <c r="G307" s="232"/>
      <c r="H307" s="180" t="s">
        <v>377</v>
      </c>
      <c r="I307" s="76">
        <v>24835.200000000001</v>
      </c>
      <c r="J307" s="187" t="s">
        <v>288</v>
      </c>
      <c r="K307" s="115">
        <v>1</v>
      </c>
      <c r="L307" s="115">
        <v>1</v>
      </c>
      <c r="M307" s="115">
        <v>1</v>
      </c>
    </row>
    <row r="308" spans="1:13" ht="21.75" customHeight="1" thickTop="1">
      <c r="A308" s="399"/>
      <c r="B308" s="286"/>
      <c r="C308" s="299"/>
      <c r="D308" s="357" t="s">
        <v>426</v>
      </c>
      <c r="E308" s="225" t="s">
        <v>154</v>
      </c>
      <c r="F308" s="225" t="s">
        <v>110</v>
      </c>
      <c r="G308" s="225" t="s">
        <v>106</v>
      </c>
      <c r="H308" s="62" t="s">
        <v>105</v>
      </c>
      <c r="I308" s="56">
        <v>1927.98</v>
      </c>
      <c r="J308" s="168" t="s">
        <v>111</v>
      </c>
      <c r="K308" s="169">
        <v>696.16</v>
      </c>
      <c r="L308" s="169">
        <v>691.88</v>
      </c>
      <c r="M308" s="169">
        <v>539.94000000000005</v>
      </c>
    </row>
    <row r="309" spans="1:13" ht="38.25">
      <c r="A309" s="399"/>
      <c r="B309" s="286"/>
      <c r="C309" s="299"/>
      <c r="D309" s="358"/>
      <c r="E309" s="226"/>
      <c r="F309" s="226"/>
      <c r="G309" s="226"/>
      <c r="H309" s="42" t="s">
        <v>375</v>
      </c>
      <c r="I309" s="55">
        <v>696.16</v>
      </c>
      <c r="J309" s="186" t="s">
        <v>188</v>
      </c>
      <c r="K309" s="5">
        <v>8</v>
      </c>
      <c r="L309" s="5">
        <v>7</v>
      </c>
      <c r="M309" s="5">
        <v>6</v>
      </c>
    </row>
    <row r="310" spans="1:13" ht="38.25">
      <c r="A310" s="399"/>
      <c r="B310" s="286"/>
      <c r="C310" s="299"/>
      <c r="D310" s="358"/>
      <c r="E310" s="226"/>
      <c r="F310" s="226"/>
      <c r="G310" s="226"/>
      <c r="H310" s="40" t="s">
        <v>376</v>
      </c>
      <c r="I310" s="54">
        <v>691.88</v>
      </c>
      <c r="J310" s="186" t="s">
        <v>171</v>
      </c>
      <c r="K310" s="174">
        <v>87.02</v>
      </c>
      <c r="L310" s="174">
        <v>98.84</v>
      </c>
      <c r="M310" s="174">
        <v>89.99</v>
      </c>
    </row>
    <row r="311" spans="1:13" ht="54.75" customHeight="1" thickBot="1">
      <c r="A311" s="399"/>
      <c r="B311" s="286"/>
      <c r="C311" s="299"/>
      <c r="D311" s="359"/>
      <c r="E311" s="232"/>
      <c r="F311" s="232"/>
      <c r="G311" s="232"/>
      <c r="H311" s="180" t="s">
        <v>377</v>
      </c>
      <c r="I311" s="78">
        <v>539.94000000000005</v>
      </c>
      <c r="J311" s="187" t="s">
        <v>172</v>
      </c>
      <c r="K311" s="115">
        <v>1</v>
      </c>
      <c r="L311" s="115">
        <v>1</v>
      </c>
      <c r="M311" s="115">
        <v>1</v>
      </c>
    </row>
    <row r="312" spans="1:13" ht="20.25" customHeight="1" thickTop="1">
      <c r="A312" s="399"/>
      <c r="B312" s="286"/>
      <c r="C312" s="299"/>
      <c r="D312" s="229" t="s">
        <v>427</v>
      </c>
      <c r="E312" s="225" t="s">
        <v>109</v>
      </c>
      <c r="F312" s="225" t="s">
        <v>110</v>
      </c>
      <c r="G312" s="225" t="s">
        <v>106</v>
      </c>
      <c r="H312" s="62" t="s">
        <v>105</v>
      </c>
      <c r="I312" s="56">
        <v>5376.3</v>
      </c>
      <c r="J312" s="168" t="s">
        <v>111</v>
      </c>
      <c r="K312" s="169">
        <v>1531.2</v>
      </c>
      <c r="L312" s="169">
        <v>1875.65</v>
      </c>
      <c r="M312" s="169">
        <v>1969.45</v>
      </c>
    </row>
    <row r="313" spans="1:13" ht="63.75">
      <c r="A313" s="399"/>
      <c r="B313" s="286"/>
      <c r="C313" s="299"/>
      <c r="D313" s="222"/>
      <c r="E313" s="226"/>
      <c r="F313" s="226"/>
      <c r="G313" s="226"/>
      <c r="H313" s="42" t="s">
        <v>375</v>
      </c>
      <c r="I313" s="51">
        <v>1531.2</v>
      </c>
      <c r="J313" s="186" t="s">
        <v>187</v>
      </c>
      <c r="K313" s="5">
        <v>30</v>
      </c>
      <c r="L313" s="5">
        <v>35</v>
      </c>
      <c r="M313" s="5">
        <v>35</v>
      </c>
    </row>
    <row r="314" spans="1:13" ht="38.25">
      <c r="A314" s="399"/>
      <c r="B314" s="286"/>
      <c r="C314" s="299"/>
      <c r="D314" s="222"/>
      <c r="E314" s="226"/>
      <c r="F314" s="226"/>
      <c r="G314" s="226"/>
      <c r="H314" s="40" t="s">
        <v>376</v>
      </c>
      <c r="I314" s="46">
        <v>1875.65</v>
      </c>
      <c r="J314" s="186" t="s">
        <v>113</v>
      </c>
      <c r="K314" s="33">
        <v>51.04</v>
      </c>
      <c r="L314" s="33">
        <v>53.59</v>
      </c>
      <c r="M314" s="33">
        <v>56.27</v>
      </c>
    </row>
    <row r="315" spans="1:13" ht="45.75" customHeight="1" thickBot="1">
      <c r="A315" s="399"/>
      <c r="B315" s="286"/>
      <c r="C315" s="299"/>
      <c r="D315" s="224"/>
      <c r="E315" s="232"/>
      <c r="F315" s="232"/>
      <c r="G315" s="232"/>
      <c r="H315" s="180" t="s">
        <v>377</v>
      </c>
      <c r="I315" s="76">
        <v>1969.45</v>
      </c>
      <c r="J315" s="187" t="s">
        <v>189</v>
      </c>
      <c r="K315" s="115">
        <v>1</v>
      </c>
      <c r="L315" s="115">
        <v>1</v>
      </c>
      <c r="M315" s="115">
        <v>1</v>
      </c>
    </row>
    <row r="316" spans="1:13" ht="21" customHeight="1" thickTop="1">
      <c r="A316" s="399"/>
      <c r="B316" s="286"/>
      <c r="C316" s="299"/>
      <c r="D316" s="229" t="s">
        <v>428</v>
      </c>
      <c r="E316" s="225">
        <v>2021</v>
      </c>
      <c r="F316" s="225" t="s">
        <v>110</v>
      </c>
      <c r="G316" s="225" t="s">
        <v>106</v>
      </c>
      <c r="H316" s="62" t="s">
        <v>105</v>
      </c>
      <c r="I316" s="56">
        <v>297.7</v>
      </c>
      <c r="J316" s="168" t="s">
        <v>111</v>
      </c>
      <c r="K316" s="171"/>
      <c r="L316" s="77">
        <v>297.7</v>
      </c>
      <c r="M316" s="171"/>
    </row>
    <row r="317" spans="1:13" ht="38.25">
      <c r="A317" s="399"/>
      <c r="B317" s="286"/>
      <c r="C317" s="299"/>
      <c r="D317" s="222"/>
      <c r="E317" s="226"/>
      <c r="F317" s="226"/>
      <c r="G317" s="226"/>
      <c r="H317" s="42" t="s">
        <v>375</v>
      </c>
      <c r="I317" s="51"/>
      <c r="J317" s="186" t="s">
        <v>170</v>
      </c>
      <c r="K317" s="114"/>
      <c r="L317" s="5">
        <v>1</v>
      </c>
      <c r="M317" s="114"/>
    </row>
    <row r="318" spans="1:13" ht="38.25">
      <c r="A318" s="399"/>
      <c r="B318" s="286"/>
      <c r="C318" s="299"/>
      <c r="D318" s="222"/>
      <c r="E318" s="226"/>
      <c r="F318" s="226"/>
      <c r="G318" s="226"/>
      <c r="H318" s="40" t="s">
        <v>376</v>
      </c>
      <c r="I318" s="46">
        <v>297.7</v>
      </c>
      <c r="J318" s="186" t="s">
        <v>171</v>
      </c>
      <c r="K318" s="114"/>
      <c r="L318" s="33">
        <v>297.7</v>
      </c>
      <c r="M318" s="114"/>
    </row>
    <row r="319" spans="1:13" ht="55.5" customHeight="1" thickBot="1">
      <c r="A319" s="399"/>
      <c r="B319" s="286"/>
      <c r="C319" s="299"/>
      <c r="D319" s="224"/>
      <c r="E319" s="232"/>
      <c r="F319" s="232"/>
      <c r="G319" s="232"/>
      <c r="H319" s="180" t="s">
        <v>377</v>
      </c>
      <c r="I319" s="76"/>
      <c r="J319" s="187" t="s">
        <v>172</v>
      </c>
      <c r="K319" s="115"/>
      <c r="L319" s="115">
        <v>1</v>
      </c>
      <c r="M319" s="115"/>
    </row>
    <row r="320" spans="1:13" ht="15.75" customHeight="1" thickTop="1">
      <c r="A320" s="399"/>
      <c r="B320" s="286"/>
      <c r="C320" s="299"/>
      <c r="D320" s="267" t="s">
        <v>429</v>
      </c>
      <c r="E320" s="268"/>
      <c r="F320" s="268"/>
      <c r="G320" s="268"/>
      <c r="H320" s="268"/>
      <c r="I320" s="268"/>
      <c r="J320" s="268"/>
      <c r="K320" s="268"/>
      <c r="L320" s="268"/>
      <c r="M320" s="269"/>
    </row>
    <row r="321" spans="1:21" ht="21" customHeight="1">
      <c r="A321" s="399"/>
      <c r="B321" s="286"/>
      <c r="C321" s="299"/>
      <c r="D321" s="221" t="s">
        <v>430</v>
      </c>
      <c r="E321" s="254" t="s">
        <v>109</v>
      </c>
      <c r="F321" s="254" t="s">
        <v>55</v>
      </c>
      <c r="G321" s="256"/>
      <c r="H321" s="40" t="s">
        <v>105</v>
      </c>
      <c r="I321" s="46">
        <v>54432.800000000003</v>
      </c>
      <c r="J321" s="221" t="s">
        <v>111</v>
      </c>
      <c r="K321" s="270">
        <v>15323.12</v>
      </c>
      <c r="L321" s="270">
        <v>18083.52</v>
      </c>
      <c r="M321" s="270">
        <v>21026.16</v>
      </c>
      <c r="O321" s="356" t="s">
        <v>240</v>
      </c>
      <c r="P321" s="356"/>
      <c r="Q321" s="162"/>
      <c r="R321" s="20">
        <v>23142.82</v>
      </c>
      <c r="S321" s="20">
        <v>7341.1</v>
      </c>
      <c r="T321" s="20">
        <v>7708.16</v>
      </c>
      <c r="U321" s="20">
        <v>8093.56</v>
      </c>
    </row>
    <row r="322" spans="1:21">
      <c r="A322" s="399"/>
      <c r="B322" s="286"/>
      <c r="C322" s="299"/>
      <c r="D322" s="222"/>
      <c r="E322" s="226"/>
      <c r="F322" s="226"/>
      <c r="G322" s="257"/>
      <c r="H322" s="42" t="s">
        <v>375</v>
      </c>
      <c r="I322" s="51">
        <v>15323.12</v>
      </c>
      <c r="J322" s="222"/>
      <c r="K322" s="271"/>
      <c r="L322" s="271"/>
      <c r="M322" s="271"/>
      <c r="O322" s="305" t="s">
        <v>106</v>
      </c>
      <c r="P322" s="305"/>
      <c r="Q322" s="164"/>
      <c r="R322" s="9">
        <v>31289.98</v>
      </c>
      <c r="S322" s="9">
        <v>7982.02</v>
      </c>
      <c r="T322" s="9">
        <v>10375.36</v>
      </c>
      <c r="U322" s="9">
        <v>12932.6</v>
      </c>
    </row>
    <row r="323" spans="1:21">
      <c r="A323" s="399"/>
      <c r="B323" s="286"/>
      <c r="C323" s="299"/>
      <c r="D323" s="222"/>
      <c r="E323" s="226"/>
      <c r="F323" s="226"/>
      <c r="G323" s="257"/>
      <c r="H323" s="40" t="s">
        <v>376</v>
      </c>
      <c r="I323" s="46">
        <v>18083.52</v>
      </c>
      <c r="J323" s="223"/>
      <c r="K323" s="272"/>
      <c r="L323" s="272"/>
      <c r="M323" s="272"/>
    </row>
    <row r="324" spans="1:21" ht="15" customHeight="1">
      <c r="A324" s="399"/>
      <c r="B324" s="286"/>
      <c r="C324" s="299"/>
      <c r="D324" s="222"/>
      <c r="E324" s="226"/>
      <c r="F324" s="226"/>
      <c r="G324" s="257"/>
      <c r="H324" s="40" t="s">
        <v>377</v>
      </c>
      <c r="I324" s="46">
        <v>21026.16</v>
      </c>
      <c r="J324" s="221" t="s">
        <v>173</v>
      </c>
      <c r="K324" s="254">
        <v>774</v>
      </c>
      <c r="L324" s="254">
        <v>864</v>
      </c>
      <c r="M324" s="254">
        <v>954</v>
      </c>
    </row>
    <row r="325" spans="1:21" ht="15" customHeight="1">
      <c r="A325" s="399"/>
      <c r="B325" s="286"/>
      <c r="C325" s="299"/>
      <c r="D325" s="222"/>
      <c r="E325" s="226"/>
      <c r="F325" s="226"/>
      <c r="G325" s="226" t="s">
        <v>240</v>
      </c>
      <c r="H325" s="40" t="s">
        <v>105</v>
      </c>
      <c r="I325" s="41">
        <v>23142.82</v>
      </c>
      <c r="J325" s="222"/>
      <c r="K325" s="226"/>
      <c r="L325" s="226"/>
      <c r="M325" s="226"/>
    </row>
    <row r="326" spans="1:21">
      <c r="A326" s="399"/>
      <c r="B326" s="286"/>
      <c r="C326" s="299"/>
      <c r="D326" s="222"/>
      <c r="E326" s="226"/>
      <c r="F326" s="226"/>
      <c r="G326" s="226"/>
      <c r="H326" s="42" t="s">
        <v>375</v>
      </c>
      <c r="I326" s="52">
        <v>7341.1</v>
      </c>
      <c r="J326" s="223"/>
      <c r="K326" s="248"/>
      <c r="L326" s="248"/>
      <c r="M326" s="248"/>
    </row>
    <row r="327" spans="1:21" ht="15" customHeight="1">
      <c r="A327" s="399"/>
      <c r="B327" s="286"/>
      <c r="C327" s="299"/>
      <c r="D327" s="222"/>
      <c r="E327" s="226"/>
      <c r="F327" s="226"/>
      <c r="G327" s="226"/>
      <c r="H327" s="40" t="s">
        <v>376</v>
      </c>
      <c r="I327" s="41">
        <v>7708.16</v>
      </c>
      <c r="J327" s="221" t="s">
        <v>113</v>
      </c>
      <c r="K327" s="277">
        <v>19.8</v>
      </c>
      <c r="L327" s="320">
        <v>20.93</v>
      </c>
      <c r="M327" s="320">
        <v>22.04</v>
      </c>
    </row>
    <row r="328" spans="1:21">
      <c r="A328" s="399"/>
      <c r="B328" s="286"/>
      <c r="C328" s="299"/>
      <c r="D328" s="222"/>
      <c r="E328" s="226"/>
      <c r="F328" s="226"/>
      <c r="G328" s="226"/>
      <c r="H328" s="42" t="s">
        <v>377</v>
      </c>
      <c r="I328" s="52">
        <v>8093.56</v>
      </c>
      <c r="J328" s="222"/>
      <c r="K328" s="278"/>
      <c r="L328" s="321"/>
      <c r="M328" s="321"/>
    </row>
    <row r="329" spans="1:21" ht="15" customHeight="1">
      <c r="A329" s="399"/>
      <c r="B329" s="286"/>
      <c r="C329" s="299"/>
      <c r="D329" s="222"/>
      <c r="E329" s="226"/>
      <c r="F329" s="226"/>
      <c r="G329" s="226" t="s">
        <v>106</v>
      </c>
      <c r="H329" s="40" t="s">
        <v>105</v>
      </c>
      <c r="I329" s="46">
        <v>31289.98</v>
      </c>
      <c r="J329" s="223"/>
      <c r="K329" s="279"/>
      <c r="L329" s="322"/>
      <c r="M329" s="322"/>
    </row>
    <row r="330" spans="1:21" ht="15" customHeight="1">
      <c r="A330" s="399"/>
      <c r="B330" s="286"/>
      <c r="C330" s="299"/>
      <c r="D330" s="222"/>
      <c r="E330" s="226"/>
      <c r="F330" s="226"/>
      <c r="G330" s="226"/>
      <c r="H330" s="42" t="s">
        <v>375</v>
      </c>
      <c r="I330" s="51">
        <v>7982.02</v>
      </c>
      <c r="J330" s="221" t="s">
        <v>309</v>
      </c>
      <c r="K330" s="300">
        <v>0.1</v>
      </c>
      <c r="L330" s="300">
        <v>0.15</v>
      </c>
      <c r="M330" s="300">
        <v>0.17</v>
      </c>
    </row>
    <row r="331" spans="1:21">
      <c r="A331" s="399"/>
      <c r="B331" s="286"/>
      <c r="C331" s="299"/>
      <c r="D331" s="222"/>
      <c r="E331" s="226"/>
      <c r="F331" s="226"/>
      <c r="G331" s="226"/>
      <c r="H331" s="40" t="s">
        <v>376</v>
      </c>
      <c r="I331" s="46">
        <v>10375.36</v>
      </c>
      <c r="J331" s="222"/>
      <c r="K331" s="301"/>
      <c r="L331" s="301"/>
      <c r="M331" s="301"/>
    </row>
    <row r="332" spans="1:21" ht="26.25" customHeight="1" thickBot="1">
      <c r="A332" s="399"/>
      <c r="B332" s="286"/>
      <c r="C332" s="299"/>
      <c r="D332" s="224"/>
      <c r="E332" s="232"/>
      <c r="F332" s="232"/>
      <c r="G332" s="232"/>
      <c r="H332" s="180" t="s">
        <v>377</v>
      </c>
      <c r="I332" s="76">
        <v>12932.6</v>
      </c>
      <c r="J332" s="224"/>
      <c r="K332" s="302"/>
      <c r="L332" s="302"/>
      <c r="M332" s="302"/>
    </row>
    <row r="333" spans="1:21" ht="15.75" thickTop="1">
      <c r="A333" s="399"/>
      <c r="B333" s="286"/>
      <c r="C333" s="299"/>
      <c r="D333" s="267" t="s">
        <v>431</v>
      </c>
      <c r="E333" s="268"/>
      <c r="F333" s="268"/>
      <c r="G333" s="268"/>
      <c r="H333" s="268"/>
      <c r="I333" s="268"/>
      <c r="J333" s="268"/>
      <c r="K333" s="268"/>
      <c r="L333" s="268"/>
      <c r="M333" s="269"/>
    </row>
    <row r="334" spans="1:21" ht="15" customHeight="1">
      <c r="A334" s="399"/>
      <c r="B334" s="286"/>
      <c r="C334" s="299"/>
      <c r="D334" s="323" t="s">
        <v>432</v>
      </c>
      <c r="E334" s="324"/>
      <c r="F334" s="324"/>
      <c r="G334" s="324"/>
      <c r="H334" s="324"/>
      <c r="I334" s="324"/>
      <c r="J334" s="324"/>
      <c r="K334" s="324"/>
      <c r="L334" s="324"/>
      <c r="M334" s="325"/>
    </row>
    <row r="335" spans="1:21">
      <c r="A335" s="399"/>
      <c r="B335" s="286"/>
      <c r="C335" s="299"/>
      <c r="D335" s="323" t="s">
        <v>433</v>
      </c>
      <c r="E335" s="324"/>
      <c r="F335" s="324"/>
      <c r="G335" s="324"/>
      <c r="H335" s="324"/>
      <c r="I335" s="324"/>
      <c r="J335" s="324"/>
      <c r="K335" s="324"/>
      <c r="L335" s="324"/>
      <c r="M335" s="325"/>
    </row>
    <row r="336" spans="1:21" ht="15" customHeight="1">
      <c r="A336" s="399"/>
      <c r="B336" s="286"/>
      <c r="C336" s="299"/>
      <c r="D336" s="221" t="s">
        <v>434</v>
      </c>
      <c r="E336" s="254" t="s">
        <v>174</v>
      </c>
      <c r="F336" s="254" t="s">
        <v>74</v>
      </c>
      <c r="G336" s="256"/>
      <c r="H336" s="40" t="s">
        <v>105</v>
      </c>
      <c r="I336" s="46">
        <v>173675.84000000003</v>
      </c>
      <c r="J336" s="221" t="s">
        <v>111</v>
      </c>
      <c r="K336" s="277">
        <v>53549.2</v>
      </c>
      <c r="L336" s="320">
        <v>57544.959999999999</v>
      </c>
      <c r="M336" s="320">
        <v>62581.68</v>
      </c>
      <c r="O336" s="310" t="s">
        <v>240</v>
      </c>
      <c r="P336" s="310"/>
      <c r="Q336" s="160"/>
      <c r="R336" s="9">
        <v>639510.39</v>
      </c>
      <c r="S336" s="9">
        <v>202858.16999999998</v>
      </c>
      <c r="T336" s="9">
        <v>213001.08000000005</v>
      </c>
      <c r="U336" s="9">
        <v>223651.14</v>
      </c>
    </row>
    <row r="337" spans="1:21">
      <c r="A337" s="399"/>
      <c r="B337" s="286"/>
      <c r="C337" s="299"/>
      <c r="D337" s="222"/>
      <c r="E337" s="226"/>
      <c r="F337" s="226"/>
      <c r="G337" s="257"/>
      <c r="H337" s="42" t="s">
        <v>375</v>
      </c>
      <c r="I337" s="51">
        <v>53549.2</v>
      </c>
      <c r="J337" s="222"/>
      <c r="K337" s="278"/>
      <c r="L337" s="321"/>
      <c r="M337" s="321"/>
      <c r="O337" s="305" t="s">
        <v>106</v>
      </c>
      <c r="P337" s="305"/>
      <c r="Q337" s="164"/>
      <c r="R337" s="9">
        <v>3035920.93</v>
      </c>
      <c r="S337" s="9">
        <v>922950.52</v>
      </c>
      <c r="T337" s="9">
        <v>1009479.37</v>
      </c>
      <c r="U337" s="9">
        <v>1103491.04</v>
      </c>
    </row>
    <row r="338" spans="1:21">
      <c r="A338" s="399"/>
      <c r="B338" s="286"/>
      <c r="C338" s="299"/>
      <c r="D338" s="222"/>
      <c r="E338" s="226"/>
      <c r="F338" s="226"/>
      <c r="G338" s="257"/>
      <c r="H338" s="40" t="s">
        <v>376</v>
      </c>
      <c r="I338" s="46">
        <v>57544.959999999999</v>
      </c>
      <c r="J338" s="223"/>
      <c r="K338" s="279"/>
      <c r="L338" s="322"/>
      <c r="M338" s="322"/>
    </row>
    <row r="339" spans="1:21" ht="15" customHeight="1">
      <c r="A339" s="399"/>
      <c r="B339" s="286"/>
      <c r="C339" s="299"/>
      <c r="D339" s="222"/>
      <c r="E339" s="226"/>
      <c r="F339" s="226"/>
      <c r="G339" s="257"/>
      <c r="H339" s="40" t="s">
        <v>377</v>
      </c>
      <c r="I339" s="46">
        <v>62581.679999999993</v>
      </c>
      <c r="J339" s="221" t="s">
        <v>151</v>
      </c>
      <c r="K339" s="254">
        <v>60</v>
      </c>
      <c r="L339" s="254">
        <v>61</v>
      </c>
      <c r="M339" s="254">
        <v>63</v>
      </c>
    </row>
    <row r="340" spans="1:21" ht="15" customHeight="1">
      <c r="A340" s="399"/>
      <c r="B340" s="286"/>
      <c r="C340" s="299"/>
      <c r="D340" s="222"/>
      <c r="E340" s="226"/>
      <c r="F340" s="226"/>
      <c r="G340" s="226" t="s">
        <v>240</v>
      </c>
      <c r="H340" s="40" t="s">
        <v>105</v>
      </c>
      <c r="I340" s="41">
        <v>20909.7</v>
      </c>
      <c r="J340" s="222"/>
      <c r="K340" s="226"/>
      <c r="L340" s="226"/>
      <c r="M340" s="226"/>
    </row>
    <row r="341" spans="1:21">
      <c r="A341" s="399"/>
      <c r="B341" s="286"/>
      <c r="C341" s="299"/>
      <c r="D341" s="222"/>
      <c r="E341" s="226"/>
      <c r="F341" s="226"/>
      <c r="G341" s="226"/>
      <c r="H341" s="42" t="s">
        <v>375</v>
      </c>
      <c r="I341" s="41">
        <v>6632.74</v>
      </c>
      <c r="J341" s="223"/>
      <c r="K341" s="248"/>
      <c r="L341" s="248"/>
      <c r="M341" s="248"/>
    </row>
    <row r="342" spans="1:21" ht="15" customHeight="1">
      <c r="A342" s="399"/>
      <c r="B342" s="286"/>
      <c r="C342" s="299"/>
      <c r="D342" s="222"/>
      <c r="E342" s="226"/>
      <c r="F342" s="226"/>
      <c r="G342" s="226"/>
      <c r="H342" s="40" t="s">
        <v>376</v>
      </c>
      <c r="I342" s="41">
        <v>6964.37</v>
      </c>
      <c r="J342" s="221" t="s">
        <v>113</v>
      </c>
      <c r="K342" s="277">
        <v>892.49</v>
      </c>
      <c r="L342" s="320">
        <v>943.36</v>
      </c>
      <c r="M342" s="320">
        <v>993.36</v>
      </c>
    </row>
    <row r="343" spans="1:21">
      <c r="A343" s="399"/>
      <c r="B343" s="286"/>
      <c r="C343" s="299"/>
      <c r="D343" s="222"/>
      <c r="E343" s="226"/>
      <c r="F343" s="226"/>
      <c r="G343" s="226"/>
      <c r="H343" s="42" t="s">
        <v>377</v>
      </c>
      <c r="I343" s="41">
        <v>7312.59</v>
      </c>
      <c r="J343" s="222"/>
      <c r="K343" s="278"/>
      <c r="L343" s="321"/>
      <c r="M343" s="321"/>
    </row>
    <row r="344" spans="1:21" ht="15" customHeight="1">
      <c r="A344" s="399"/>
      <c r="B344" s="286"/>
      <c r="C344" s="299"/>
      <c r="D344" s="222"/>
      <c r="E344" s="226"/>
      <c r="F344" s="226"/>
      <c r="G344" s="226" t="s">
        <v>106</v>
      </c>
      <c r="H344" s="40" t="s">
        <v>105</v>
      </c>
      <c r="I344" s="46">
        <v>152766.14000000001</v>
      </c>
      <c r="J344" s="223"/>
      <c r="K344" s="279"/>
      <c r="L344" s="322"/>
      <c r="M344" s="322"/>
    </row>
    <row r="345" spans="1:21" ht="15" customHeight="1">
      <c r="A345" s="399"/>
      <c r="B345" s="286"/>
      <c r="C345" s="299"/>
      <c r="D345" s="222"/>
      <c r="E345" s="226"/>
      <c r="F345" s="226"/>
      <c r="G345" s="226"/>
      <c r="H345" s="42" t="s">
        <v>375</v>
      </c>
      <c r="I345" s="46">
        <v>46916.46</v>
      </c>
      <c r="J345" s="221" t="s">
        <v>190</v>
      </c>
      <c r="K345" s="300">
        <v>1</v>
      </c>
      <c r="L345" s="300">
        <v>1</v>
      </c>
      <c r="M345" s="300">
        <v>1</v>
      </c>
    </row>
    <row r="346" spans="1:21">
      <c r="A346" s="399"/>
      <c r="B346" s="286"/>
      <c r="C346" s="299"/>
      <c r="D346" s="222"/>
      <c r="E346" s="226"/>
      <c r="F346" s="226"/>
      <c r="G346" s="226"/>
      <c r="H346" s="40" t="s">
        <v>376</v>
      </c>
      <c r="I346" s="41">
        <v>50580.59</v>
      </c>
      <c r="J346" s="222"/>
      <c r="K346" s="301"/>
      <c r="L346" s="301"/>
      <c r="M346" s="301"/>
    </row>
    <row r="347" spans="1:21" ht="21.75" customHeight="1" thickBot="1">
      <c r="A347" s="399"/>
      <c r="B347" s="286"/>
      <c r="C347" s="299"/>
      <c r="D347" s="224"/>
      <c r="E347" s="232"/>
      <c r="F347" s="232"/>
      <c r="G347" s="232"/>
      <c r="H347" s="180" t="s">
        <v>377</v>
      </c>
      <c r="I347" s="80">
        <v>55269.09</v>
      </c>
      <c r="J347" s="224"/>
      <c r="K347" s="302"/>
      <c r="L347" s="302"/>
      <c r="M347" s="302"/>
    </row>
    <row r="348" spans="1:21" ht="20.25" customHeight="1" thickTop="1">
      <c r="A348" s="399"/>
      <c r="B348" s="286"/>
      <c r="C348" s="299"/>
      <c r="D348" s="229" t="s">
        <v>435</v>
      </c>
      <c r="E348" s="225" t="s">
        <v>109</v>
      </c>
      <c r="F348" s="254" t="s">
        <v>75</v>
      </c>
      <c r="G348" s="225" t="s">
        <v>106</v>
      </c>
      <c r="H348" s="62" t="s">
        <v>105</v>
      </c>
      <c r="I348" s="56">
        <v>35222.699999999997</v>
      </c>
      <c r="J348" s="168" t="s">
        <v>111</v>
      </c>
      <c r="K348" s="172">
        <v>10860.2</v>
      </c>
      <c r="L348" s="173">
        <v>11670.52</v>
      </c>
      <c r="M348" s="173">
        <v>12691.98</v>
      </c>
    </row>
    <row r="349" spans="1:21" ht="25.5">
      <c r="A349" s="399"/>
      <c r="B349" s="286"/>
      <c r="C349" s="299"/>
      <c r="D349" s="222"/>
      <c r="E349" s="226"/>
      <c r="F349" s="226"/>
      <c r="G349" s="226"/>
      <c r="H349" s="42" t="s">
        <v>375</v>
      </c>
      <c r="I349" s="51">
        <v>10860.2</v>
      </c>
      <c r="J349" s="186" t="s">
        <v>181</v>
      </c>
      <c r="K349" s="177">
        <v>60</v>
      </c>
      <c r="L349" s="177">
        <v>61</v>
      </c>
      <c r="M349" s="177">
        <v>63</v>
      </c>
    </row>
    <row r="350" spans="1:21" ht="38.25">
      <c r="A350" s="399"/>
      <c r="B350" s="286"/>
      <c r="C350" s="299"/>
      <c r="D350" s="222"/>
      <c r="E350" s="226"/>
      <c r="F350" s="226"/>
      <c r="G350" s="226"/>
      <c r="H350" s="40" t="s">
        <v>376</v>
      </c>
      <c r="I350" s="41">
        <v>11670.52</v>
      </c>
      <c r="J350" s="186" t="s">
        <v>113</v>
      </c>
      <c r="K350" s="174">
        <v>181</v>
      </c>
      <c r="L350" s="175">
        <v>191.32</v>
      </c>
      <c r="M350" s="175">
        <v>201.46</v>
      </c>
    </row>
    <row r="351" spans="1:21" ht="83.25" customHeight="1" thickBot="1">
      <c r="A351" s="399"/>
      <c r="B351" s="286"/>
      <c r="C351" s="299"/>
      <c r="D351" s="224"/>
      <c r="E351" s="232"/>
      <c r="F351" s="232"/>
      <c r="G351" s="232"/>
      <c r="H351" s="180" t="s">
        <v>377</v>
      </c>
      <c r="I351" s="182">
        <v>12691.98</v>
      </c>
      <c r="J351" s="187" t="s">
        <v>263</v>
      </c>
      <c r="K351" s="115">
        <v>1</v>
      </c>
      <c r="L351" s="115">
        <v>1</v>
      </c>
      <c r="M351" s="115">
        <v>1</v>
      </c>
    </row>
    <row r="352" spans="1:21" ht="15.75" thickTop="1">
      <c r="A352" s="399"/>
      <c r="B352" s="286"/>
      <c r="C352" s="299"/>
      <c r="D352" s="337" t="s">
        <v>436</v>
      </c>
      <c r="E352" s="338"/>
      <c r="F352" s="338"/>
      <c r="G352" s="338"/>
      <c r="H352" s="338"/>
      <c r="I352" s="338"/>
      <c r="J352" s="338"/>
      <c r="K352" s="338"/>
      <c r="L352" s="338"/>
      <c r="M352" s="339"/>
    </row>
    <row r="353" spans="1:13" ht="15" customHeight="1">
      <c r="A353" s="399"/>
      <c r="B353" s="286"/>
      <c r="C353" s="299"/>
      <c r="D353" s="221" t="s">
        <v>437</v>
      </c>
      <c r="E353" s="254" t="s">
        <v>175</v>
      </c>
      <c r="F353" s="254" t="s">
        <v>76</v>
      </c>
      <c r="G353" s="256"/>
      <c r="H353" s="40" t="s">
        <v>105</v>
      </c>
      <c r="I353" s="46">
        <v>105614.64</v>
      </c>
      <c r="J353" s="221" t="s">
        <v>111</v>
      </c>
      <c r="K353" s="277">
        <v>32810.400000000001</v>
      </c>
      <c r="L353" s="270">
        <v>35154</v>
      </c>
      <c r="M353" s="270">
        <v>37650.239999999998</v>
      </c>
    </row>
    <row r="354" spans="1:13">
      <c r="A354" s="399"/>
      <c r="B354" s="286"/>
      <c r="C354" s="299"/>
      <c r="D354" s="222"/>
      <c r="E354" s="226"/>
      <c r="F354" s="226"/>
      <c r="G354" s="257"/>
      <c r="H354" s="42" t="s">
        <v>375</v>
      </c>
      <c r="I354" s="51">
        <v>32810.400000000001</v>
      </c>
      <c r="J354" s="222"/>
      <c r="K354" s="278"/>
      <c r="L354" s="271"/>
      <c r="M354" s="271"/>
    </row>
    <row r="355" spans="1:13">
      <c r="A355" s="399"/>
      <c r="B355" s="286"/>
      <c r="C355" s="299"/>
      <c r="D355" s="222"/>
      <c r="E355" s="226"/>
      <c r="F355" s="226"/>
      <c r="G355" s="257"/>
      <c r="H355" s="40" t="s">
        <v>376</v>
      </c>
      <c r="I355" s="46">
        <v>35154</v>
      </c>
      <c r="J355" s="223"/>
      <c r="K355" s="279"/>
      <c r="L355" s="272"/>
      <c r="M355" s="272"/>
    </row>
    <row r="356" spans="1:13" ht="15" customHeight="1">
      <c r="A356" s="399"/>
      <c r="B356" s="286"/>
      <c r="C356" s="299"/>
      <c r="D356" s="222"/>
      <c r="E356" s="226"/>
      <c r="F356" s="226"/>
      <c r="G356" s="257"/>
      <c r="H356" s="40" t="s">
        <v>377</v>
      </c>
      <c r="I356" s="46">
        <v>37650.240000000005</v>
      </c>
      <c r="J356" s="221" t="s">
        <v>151</v>
      </c>
      <c r="K356" s="254">
        <v>147</v>
      </c>
      <c r="L356" s="254">
        <v>150</v>
      </c>
      <c r="M356" s="254">
        <v>153</v>
      </c>
    </row>
    <row r="357" spans="1:13" ht="15" customHeight="1">
      <c r="A357" s="399"/>
      <c r="B357" s="286"/>
      <c r="C357" s="299"/>
      <c r="D357" s="222"/>
      <c r="E357" s="226"/>
      <c r="F357" s="226"/>
      <c r="G357" s="226" t="s">
        <v>240</v>
      </c>
      <c r="H357" s="40" t="s">
        <v>105</v>
      </c>
      <c r="I357" s="41">
        <v>12914.34</v>
      </c>
      <c r="J357" s="222"/>
      <c r="K357" s="226"/>
      <c r="L357" s="226"/>
      <c r="M357" s="226"/>
    </row>
    <row r="358" spans="1:13">
      <c r="A358" s="399"/>
      <c r="B358" s="286"/>
      <c r="C358" s="299"/>
      <c r="D358" s="222"/>
      <c r="E358" s="226"/>
      <c r="F358" s="226"/>
      <c r="G358" s="226"/>
      <c r="H358" s="42" t="s">
        <v>375</v>
      </c>
      <c r="I358" s="41">
        <v>4096.54</v>
      </c>
      <c r="J358" s="223"/>
      <c r="K358" s="248"/>
      <c r="L358" s="248"/>
      <c r="M358" s="248"/>
    </row>
    <row r="359" spans="1:13" ht="15" customHeight="1">
      <c r="A359" s="399"/>
      <c r="B359" s="286"/>
      <c r="C359" s="299"/>
      <c r="D359" s="222"/>
      <c r="E359" s="226"/>
      <c r="F359" s="226"/>
      <c r="G359" s="226"/>
      <c r="H359" s="40" t="s">
        <v>376</v>
      </c>
      <c r="I359" s="41">
        <v>4301.37</v>
      </c>
      <c r="J359" s="221" t="s">
        <v>113</v>
      </c>
      <c r="K359" s="277">
        <v>223.2</v>
      </c>
      <c r="L359" s="320">
        <v>234.36</v>
      </c>
      <c r="M359" s="320">
        <v>246.08</v>
      </c>
    </row>
    <row r="360" spans="1:13">
      <c r="A360" s="399"/>
      <c r="B360" s="286"/>
      <c r="C360" s="299"/>
      <c r="D360" s="222"/>
      <c r="E360" s="226"/>
      <c r="F360" s="226"/>
      <c r="G360" s="226"/>
      <c r="H360" s="42" t="s">
        <v>377</v>
      </c>
      <c r="I360" s="41">
        <v>4516.4399999999996</v>
      </c>
      <c r="J360" s="222"/>
      <c r="K360" s="278"/>
      <c r="L360" s="321"/>
      <c r="M360" s="321"/>
    </row>
    <row r="361" spans="1:13" ht="15" customHeight="1">
      <c r="A361" s="399"/>
      <c r="B361" s="286"/>
      <c r="C361" s="299"/>
      <c r="D361" s="222"/>
      <c r="E361" s="226"/>
      <c r="F361" s="226"/>
      <c r="G361" s="226" t="s">
        <v>106</v>
      </c>
      <c r="H361" s="40" t="s">
        <v>105</v>
      </c>
      <c r="I361" s="46">
        <v>92700.29</v>
      </c>
      <c r="J361" s="223"/>
      <c r="K361" s="279"/>
      <c r="L361" s="322"/>
      <c r="M361" s="322"/>
    </row>
    <row r="362" spans="1:13" ht="15" customHeight="1">
      <c r="A362" s="399"/>
      <c r="B362" s="286"/>
      <c r="C362" s="299"/>
      <c r="D362" s="222"/>
      <c r="E362" s="226"/>
      <c r="F362" s="226"/>
      <c r="G362" s="226"/>
      <c r="H362" s="42" t="s">
        <v>375</v>
      </c>
      <c r="I362" s="46">
        <v>28713.86</v>
      </c>
      <c r="J362" s="221" t="s">
        <v>191</v>
      </c>
      <c r="K362" s="300">
        <v>1</v>
      </c>
      <c r="L362" s="300">
        <v>1</v>
      </c>
      <c r="M362" s="300">
        <v>1</v>
      </c>
    </row>
    <row r="363" spans="1:13">
      <c r="A363" s="399"/>
      <c r="B363" s="286"/>
      <c r="C363" s="299"/>
      <c r="D363" s="222"/>
      <c r="E363" s="226"/>
      <c r="F363" s="226"/>
      <c r="G363" s="226"/>
      <c r="H363" s="40" t="s">
        <v>376</v>
      </c>
      <c r="I363" s="46">
        <v>30852.63</v>
      </c>
      <c r="J363" s="222"/>
      <c r="K363" s="301"/>
      <c r="L363" s="301"/>
      <c r="M363" s="301"/>
    </row>
    <row r="364" spans="1:13" ht="15.75" thickBot="1">
      <c r="A364" s="399"/>
      <c r="B364" s="286"/>
      <c r="C364" s="299"/>
      <c r="D364" s="224"/>
      <c r="E364" s="232"/>
      <c r="F364" s="232"/>
      <c r="G364" s="232"/>
      <c r="H364" s="180" t="s">
        <v>377</v>
      </c>
      <c r="I364" s="82">
        <v>33133.800000000003</v>
      </c>
      <c r="J364" s="224"/>
      <c r="K364" s="302"/>
      <c r="L364" s="302"/>
      <c r="M364" s="302"/>
    </row>
    <row r="365" spans="1:13" ht="15.75" thickTop="1">
      <c r="A365" s="399"/>
      <c r="B365" s="286"/>
      <c r="C365" s="299"/>
      <c r="D365" s="337" t="s">
        <v>438</v>
      </c>
      <c r="E365" s="338"/>
      <c r="F365" s="338"/>
      <c r="G365" s="338"/>
      <c r="H365" s="338"/>
      <c r="I365" s="338"/>
      <c r="J365" s="338"/>
      <c r="K365" s="338"/>
      <c r="L365" s="338"/>
      <c r="M365" s="339"/>
    </row>
    <row r="366" spans="1:13" ht="15" customHeight="1">
      <c r="A366" s="399"/>
      <c r="B366" s="286"/>
      <c r="C366" s="299"/>
      <c r="D366" s="221" t="s">
        <v>441</v>
      </c>
      <c r="E366" s="254" t="s">
        <v>175</v>
      </c>
      <c r="F366" s="254" t="s">
        <v>54</v>
      </c>
      <c r="G366" s="256"/>
      <c r="H366" s="40" t="s">
        <v>105</v>
      </c>
      <c r="I366" s="46">
        <v>262194.7</v>
      </c>
      <c r="J366" s="221" t="s">
        <v>111</v>
      </c>
      <c r="K366" s="270">
        <v>82710.759999999995</v>
      </c>
      <c r="L366" s="270">
        <v>87425.19</v>
      </c>
      <c r="M366" s="270">
        <v>92058.75</v>
      </c>
    </row>
    <row r="367" spans="1:13">
      <c r="A367" s="399"/>
      <c r="B367" s="286"/>
      <c r="C367" s="299"/>
      <c r="D367" s="222"/>
      <c r="E367" s="226"/>
      <c r="F367" s="226"/>
      <c r="G367" s="257"/>
      <c r="H367" s="42" t="s">
        <v>375</v>
      </c>
      <c r="I367" s="51">
        <v>82710.759999999995</v>
      </c>
      <c r="J367" s="222"/>
      <c r="K367" s="271"/>
      <c r="L367" s="271"/>
      <c r="M367" s="271"/>
    </row>
    <row r="368" spans="1:13">
      <c r="A368" s="399"/>
      <c r="B368" s="286"/>
      <c r="C368" s="299"/>
      <c r="D368" s="222"/>
      <c r="E368" s="226"/>
      <c r="F368" s="226"/>
      <c r="G368" s="257"/>
      <c r="H368" s="40" t="s">
        <v>376</v>
      </c>
      <c r="I368" s="46">
        <v>87425.19</v>
      </c>
      <c r="J368" s="223"/>
      <c r="K368" s="272"/>
      <c r="L368" s="272"/>
      <c r="M368" s="272"/>
    </row>
    <row r="369" spans="1:13" ht="15" customHeight="1">
      <c r="A369" s="399"/>
      <c r="B369" s="286"/>
      <c r="C369" s="299"/>
      <c r="D369" s="222"/>
      <c r="E369" s="226"/>
      <c r="F369" s="226"/>
      <c r="G369" s="257"/>
      <c r="H369" s="40" t="s">
        <v>377</v>
      </c>
      <c r="I369" s="46">
        <v>92058.75</v>
      </c>
      <c r="J369" s="221" t="s">
        <v>151</v>
      </c>
      <c r="K369" s="254">
        <v>9</v>
      </c>
      <c r="L369" s="254">
        <v>9</v>
      </c>
      <c r="M369" s="254">
        <v>9</v>
      </c>
    </row>
    <row r="370" spans="1:13" ht="15" customHeight="1">
      <c r="A370" s="399"/>
      <c r="B370" s="286"/>
      <c r="C370" s="299"/>
      <c r="D370" s="222"/>
      <c r="E370" s="226"/>
      <c r="F370" s="226"/>
      <c r="G370" s="226" t="s">
        <v>240</v>
      </c>
      <c r="H370" s="40" t="s">
        <v>105</v>
      </c>
      <c r="I370" s="103">
        <v>80069.740000000005</v>
      </c>
      <c r="J370" s="222"/>
      <c r="K370" s="226"/>
      <c r="L370" s="226"/>
      <c r="M370" s="226"/>
    </row>
    <row r="371" spans="1:13">
      <c r="A371" s="399"/>
      <c r="B371" s="286"/>
      <c r="C371" s="299"/>
      <c r="D371" s="222"/>
      <c r="E371" s="226"/>
      <c r="F371" s="226"/>
      <c r="G371" s="226"/>
      <c r="H371" s="42" t="s">
        <v>375</v>
      </c>
      <c r="I371" s="103">
        <v>25398.81</v>
      </c>
      <c r="J371" s="223"/>
      <c r="K371" s="248"/>
      <c r="L371" s="248"/>
      <c r="M371" s="248"/>
    </row>
    <row r="372" spans="1:13" ht="15" customHeight="1">
      <c r="A372" s="399"/>
      <c r="B372" s="286"/>
      <c r="C372" s="299"/>
      <c r="D372" s="222"/>
      <c r="E372" s="226"/>
      <c r="F372" s="226"/>
      <c r="G372" s="226"/>
      <c r="H372" s="40" t="s">
        <v>376</v>
      </c>
      <c r="I372" s="103">
        <v>26668.75</v>
      </c>
      <c r="J372" s="221" t="s">
        <v>113</v>
      </c>
      <c r="K372" s="277">
        <v>9190.08</v>
      </c>
      <c r="L372" s="277">
        <v>9713.91</v>
      </c>
      <c r="M372" s="277">
        <v>10228.75</v>
      </c>
    </row>
    <row r="373" spans="1:13">
      <c r="A373" s="399"/>
      <c r="B373" s="286"/>
      <c r="C373" s="299"/>
      <c r="D373" s="222"/>
      <c r="E373" s="226"/>
      <c r="F373" s="226"/>
      <c r="G373" s="226"/>
      <c r="H373" s="42" t="s">
        <v>377</v>
      </c>
      <c r="I373" s="103">
        <v>28002.18</v>
      </c>
      <c r="J373" s="222"/>
      <c r="K373" s="278"/>
      <c r="L373" s="278"/>
      <c r="M373" s="278"/>
    </row>
    <row r="374" spans="1:13" ht="15" customHeight="1">
      <c r="A374" s="399"/>
      <c r="B374" s="286"/>
      <c r="C374" s="299"/>
      <c r="D374" s="222"/>
      <c r="E374" s="226"/>
      <c r="F374" s="226"/>
      <c r="G374" s="226" t="s">
        <v>106</v>
      </c>
      <c r="H374" s="40" t="s">
        <v>105</v>
      </c>
      <c r="I374" s="102">
        <v>182124.96</v>
      </c>
      <c r="J374" s="223"/>
      <c r="K374" s="279"/>
      <c r="L374" s="279"/>
      <c r="M374" s="279"/>
    </row>
    <row r="375" spans="1:13" ht="15" customHeight="1">
      <c r="A375" s="399"/>
      <c r="B375" s="286"/>
      <c r="C375" s="299"/>
      <c r="D375" s="222"/>
      <c r="E375" s="226"/>
      <c r="F375" s="226"/>
      <c r="G375" s="226"/>
      <c r="H375" s="42" t="s">
        <v>375</v>
      </c>
      <c r="I375" s="102">
        <v>57311.95</v>
      </c>
      <c r="J375" s="221" t="s">
        <v>190</v>
      </c>
      <c r="K375" s="300">
        <v>1</v>
      </c>
      <c r="L375" s="300">
        <v>1</v>
      </c>
      <c r="M375" s="300">
        <v>1</v>
      </c>
    </row>
    <row r="376" spans="1:13">
      <c r="A376" s="399"/>
      <c r="B376" s="286"/>
      <c r="C376" s="299"/>
      <c r="D376" s="222"/>
      <c r="E376" s="226"/>
      <c r="F376" s="226"/>
      <c r="G376" s="226"/>
      <c r="H376" s="40" t="s">
        <v>376</v>
      </c>
      <c r="I376" s="102">
        <v>60756.44</v>
      </c>
      <c r="J376" s="222"/>
      <c r="K376" s="301"/>
      <c r="L376" s="301"/>
      <c r="M376" s="301"/>
    </row>
    <row r="377" spans="1:13" ht="15.75" thickBot="1">
      <c r="A377" s="399"/>
      <c r="B377" s="286"/>
      <c r="C377" s="299"/>
      <c r="D377" s="224"/>
      <c r="E377" s="232"/>
      <c r="F377" s="232"/>
      <c r="G377" s="232"/>
      <c r="H377" s="180" t="s">
        <v>377</v>
      </c>
      <c r="I377" s="207">
        <v>64056.57</v>
      </c>
      <c r="J377" s="224"/>
      <c r="K377" s="302"/>
      <c r="L377" s="302"/>
      <c r="M377" s="302"/>
    </row>
    <row r="378" spans="1:13" ht="21" customHeight="1" thickTop="1">
      <c r="A378" s="399"/>
      <c r="B378" s="286"/>
      <c r="C378" s="299"/>
      <c r="D378" s="222" t="s">
        <v>442</v>
      </c>
      <c r="E378" s="226" t="s">
        <v>109</v>
      </c>
      <c r="F378" s="226" t="s">
        <v>77</v>
      </c>
      <c r="G378" s="354" t="s">
        <v>106</v>
      </c>
      <c r="H378" s="62" t="s">
        <v>105</v>
      </c>
      <c r="I378" s="56">
        <v>29894.9</v>
      </c>
      <c r="J378" s="183" t="s">
        <v>111</v>
      </c>
      <c r="K378" s="169">
        <v>9482.92</v>
      </c>
      <c r="L378" s="169">
        <v>9957.06</v>
      </c>
      <c r="M378" s="169">
        <v>10454.92</v>
      </c>
    </row>
    <row r="379" spans="1:13" ht="25.5">
      <c r="A379" s="399"/>
      <c r="B379" s="286"/>
      <c r="C379" s="299"/>
      <c r="D379" s="222"/>
      <c r="E379" s="226"/>
      <c r="F379" s="226"/>
      <c r="G379" s="354"/>
      <c r="H379" s="42" t="s">
        <v>375</v>
      </c>
      <c r="I379" s="51">
        <v>9482.92</v>
      </c>
      <c r="J379" s="165" t="s">
        <v>151</v>
      </c>
      <c r="K379" s="177">
        <v>2</v>
      </c>
      <c r="L379" s="177">
        <v>2</v>
      </c>
      <c r="M379" s="177">
        <v>2</v>
      </c>
    </row>
    <row r="380" spans="1:13" ht="38.25">
      <c r="A380" s="399"/>
      <c r="B380" s="286"/>
      <c r="C380" s="299"/>
      <c r="D380" s="222"/>
      <c r="E380" s="226"/>
      <c r="F380" s="226"/>
      <c r="G380" s="354"/>
      <c r="H380" s="40" t="s">
        <v>376</v>
      </c>
      <c r="I380" s="46">
        <v>9957.06</v>
      </c>
      <c r="J380" s="165" t="s">
        <v>113</v>
      </c>
      <c r="K380" s="174">
        <v>4741.46</v>
      </c>
      <c r="L380" s="175">
        <v>4978.53</v>
      </c>
      <c r="M380" s="175">
        <v>5227.46</v>
      </c>
    </row>
    <row r="381" spans="1:13" ht="44.25" customHeight="1" thickBot="1">
      <c r="A381" s="399"/>
      <c r="B381" s="286"/>
      <c r="C381" s="299"/>
      <c r="D381" s="224"/>
      <c r="E381" s="232"/>
      <c r="F381" s="232"/>
      <c r="G381" s="355"/>
      <c r="H381" s="180" t="s">
        <v>377</v>
      </c>
      <c r="I381" s="76">
        <v>10454.92</v>
      </c>
      <c r="J381" s="184" t="s">
        <v>190</v>
      </c>
      <c r="K381" s="115">
        <v>1</v>
      </c>
      <c r="L381" s="115">
        <v>1</v>
      </c>
      <c r="M381" s="115">
        <v>1</v>
      </c>
    </row>
    <row r="382" spans="1:13" ht="15.75" thickTop="1">
      <c r="A382" s="399"/>
      <c r="B382" s="286"/>
      <c r="C382" s="299"/>
      <c r="D382" s="351" t="s">
        <v>443</v>
      </c>
      <c r="E382" s="352"/>
      <c r="F382" s="352"/>
      <c r="G382" s="352"/>
      <c r="H382" s="352"/>
      <c r="I382" s="352"/>
      <c r="J382" s="352"/>
      <c r="K382" s="352"/>
      <c r="L382" s="352"/>
      <c r="M382" s="353"/>
    </row>
    <row r="383" spans="1:13" ht="15" customHeight="1">
      <c r="A383" s="399"/>
      <c r="B383" s="286"/>
      <c r="C383" s="299"/>
      <c r="D383" s="221" t="s">
        <v>444</v>
      </c>
      <c r="E383" s="254" t="s">
        <v>109</v>
      </c>
      <c r="F383" s="254" t="s">
        <v>54</v>
      </c>
      <c r="G383" s="256"/>
      <c r="H383" s="40" t="s">
        <v>105</v>
      </c>
      <c r="I383" s="46">
        <v>218639.88</v>
      </c>
      <c r="J383" s="221" t="s">
        <v>111</v>
      </c>
      <c r="K383" s="270">
        <v>69354.45</v>
      </c>
      <c r="L383" s="270">
        <v>72822.149999999994</v>
      </c>
      <c r="M383" s="270">
        <v>76463.28</v>
      </c>
    </row>
    <row r="384" spans="1:13">
      <c r="A384" s="399"/>
      <c r="B384" s="286"/>
      <c r="C384" s="299"/>
      <c r="D384" s="222"/>
      <c r="E384" s="226"/>
      <c r="F384" s="226"/>
      <c r="G384" s="257"/>
      <c r="H384" s="42" t="s">
        <v>375</v>
      </c>
      <c r="I384" s="51">
        <v>69354.45</v>
      </c>
      <c r="J384" s="222"/>
      <c r="K384" s="271"/>
      <c r="L384" s="271"/>
      <c r="M384" s="271"/>
    </row>
    <row r="385" spans="1:13">
      <c r="A385" s="399"/>
      <c r="B385" s="286"/>
      <c r="C385" s="299"/>
      <c r="D385" s="222"/>
      <c r="E385" s="226"/>
      <c r="F385" s="226"/>
      <c r="G385" s="257"/>
      <c r="H385" s="40" t="s">
        <v>376</v>
      </c>
      <c r="I385" s="46">
        <v>72822.150000000009</v>
      </c>
      <c r="J385" s="223"/>
      <c r="K385" s="272"/>
      <c r="L385" s="272"/>
      <c r="M385" s="272"/>
    </row>
    <row r="386" spans="1:13" ht="15" customHeight="1">
      <c r="A386" s="399"/>
      <c r="B386" s="286"/>
      <c r="C386" s="299"/>
      <c r="D386" s="222"/>
      <c r="E386" s="226"/>
      <c r="F386" s="226"/>
      <c r="G386" s="257"/>
      <c r="H386" s="40" t="s">
        <v>377</v>
      </c>
      <c r="I386" s="46">
        <v>76463.28</v>
      </c>
      <c r="J386" s="221" t="s">
        <v>181</v>
      </c>
      <c r="K386" s="254">
        <v>3</v>
      </c>
      <c r="L386" s="254">
        <v>3</v>
      </c>
      <c r="M386" s="254">
        <v>3</v>
      </c>
    </row>
    <row r="387" spans="1:13" ht="15" customHeight="1">
      <c r="A387" s="399"/>
      <c r="B387" s="286"/>
      <c r="C387" s="299"/>
      <c r="D387" s="222"/>
      <c r="E387" s="226"/>
      <c r="F387" s="226"/>
      <c r="G387" s="226" t="s">
        <v>240</v>
      </c>
      <c r="H387" s="40" t="s">
        <v>105</v>
      </c>
      <c r="I387" s="41">
        <v>196123.07</v>
      </c>
      <c r="J387" s="222"/>
      <c r="K387" s="226"/>
      <c r="L387" s="226"/>
      <c r="M387" s="226"/>
    </row>
    <row r="388" spans="1:13">
      <c r="A388" s="399"/>
      <c r="B388" s="286"/>
      <c r="C388" s="299"/>
      <c r="D388" s="222"/>
      <c r="E388" s="226"/>
      <c r="F388" s="226"/>
      <c r="G388" s="226"/>
      <c r="H388" s="42" t="s">
        <v>375</v>
      </c>
      <c r="I388" s="41">
        <v>62211.92</v>
      </c>
      <c r="J388" s="223"/>
      <c r="K388" s="248"/>
      <c r="L388" s="248"/>
      <c r="M388" s="248"/>
    </row>
    <row r="389" spans="1:13" ht="15" customHeight="1">
      <c r="A389" s="399"/>
      <c r="B389" s="286"/>
      <c r="C389" s="299"/>
      <c r="D389" s="222"/>
      <c r="E389" s="226"/>
      <c r="F389" s="226"/>
      <c r="G389" s="226"/>
      <c r="H389" s="40" t="s">
        <v>376</v>
      </c>
      <c r="I389" s="41">
        <v>65322.51</v>
      </c>
      <c r="J389" s="221" t="s">
        <v>192</v>
      </c>
      <c r="K389" s="277">
        <v>23118.15</v>
      </c>
      <c r="L389" s="320">
        <v>24274.05</v>
      </c>
      <c r="M389" s="320">
        <v>25487.759999999998</v>
      </c>
    </row>
    <row r="390" spans="1:13">
      <c r="A390" s="399"/>
      <c r="B390" s="286"/>
      <c r="C390" s="299"/>
      <c r="D390" s="222"/>
      <c r="E390" s="226"/>
      <c r="F390" s="226"/>
      <c r="G390" s="226"/>
      <c r="H390" s="42" t="s">
        <v>377</v>
      </c>
      <c r="I390" s="41">
        <v>68588.639999999999</v>
      </c>
      <c r="J390" s="222"/>
      <c r="K390" s="278"/>
      <c r="L390" s="321"/>
      <c r="M390" s="321"/>
    </row>
    <row r="391" spans="1:13" ht="15" customHeight="1">
      <c r="A391" s="399"/>
      <c r="B391" s="286"/>
      <c r="C391" s="299"/>
      <c r="D391" s="222"/>
      <c r="E391" s="226"/>
      <c r="F391" s="226"/>
      <c r="G391" s="226" t="s">
        <v>106</v>
      </c>
      <c r="H391" s="40" t="s">
        <v>105</v>
      </c>
      <c r="I391" s="46">
        <v>22516.81</v>
      </c>
      <c r="J391" s="223"/>
      <c r="K391" s="279"/>
      <c r="L391" s="322"/>
      <c r="M391" s="322"/>
    </row>
    <row r="392" spans="1:13" ht="15" customHeight="1">
      <c r="A392" s="399"/>
      <c r="B392" s="286"/>
      <c r="C392" s="299"/>
      <c r="D392" s="222"/>
      <c r="E392" s="226"/>
      <c r="F392" s="226"/>
      <c r="G392" s="226"/>
      <c r="H392" s="42" t="s">
        <v>375</v>
      </c>
      <c r="I392" s="46">
        <v>7142.53</v>
      </c>
      <c r="J392" s="221" t="s">
        <v>193</v>
      </c>
      <c r="K392" s="300">
        <v>1</v>
      </c>
      <c r="L392" s="300">
        <v>1</v>
      </c>
      <c r="M392" s="300">
        <v>1</v>
      </c>
    </row>
    <row r="393" spans="1:13">
      <c r="A393" s="399"/>
      <c r="B393" s="286"/>
      <c r="C393" s="299"/>
      <c r="D393" s="222"/>
      <c r="E393" s="226"/>
      <c r="F393" s="226"/>
      <c r="G393" s="226"/>
      <c r="H393" s="40" t="s">
        <v>376</v>
      </c>
      <c r="I393" s="46">
        <v>7499.64</v>
      </c>
      <c r="J393" s="222"/>
      <c r="K393" s="301"/>
      <c r="L393" s="301"/>
      <c r="M393" s="301"/>
    </row>
    <row r="394" spans="1:13" ht="15.75" thickBot="1">
      <c r="A394" s="399"/>
      <c r="B394" s="286"/>
      <c r="C394" s="299"/>
      <c r="D394" s="224"/>
      <c r="E394" s="232"/>
      <c r="F394" s="232"/>
      <c r="G394" s="232"/>
      <c r="H394" s="180" t="s">
        <v>377</v>
      </c>
      <c r="I394" s="82">
        <v>7874.64</v>
      </c>
      <c r="J394" s="224"/>
      <c r="K394" s="302"/>
      <c r="L394" s="302"/>
      <c r="M394" s="302"/>
    </row>
    <row r="395" spans="1:13" ht="15.75" thickTop="1">
      <c r="A395" s="399"/>
      <c r="B395" s="286"/>
      <c r="C395" s="299"/>
      <c r="D395" s="337" t="s">
        <v>445</v>
      </c>
      <c r="E395" s="338"/>
      <c r="F395" s="338"/>
      <c r="G395" s="338"/>
      <c r="H395" s="338"/>
      <c r="I395" s="338"/>
      <c r="J395" s="338"/>
      <c r="K395" s="338"/>
      <c r="L395" s="338"/>
      <c r="M395" s="339"/>
    </row>
    <row r="396" spans="1:13" ht="17.25" customHeight="1">
      <c r="A396" s="399"/>
      <c r="B396" s="286"/>
      <c r="C396" s="299"/>
      <c r="D396" s="221" t="s">
        <v>440</v>
      </c>
      <c r="E396" s="254" t="s">
        <v>109</v>
      </c>
      <c r="F396" s="254" t="s">
        <v>78</v>
      </c>
      <c r="G396" s="254" t="s">
        <v>106</v>
      </c>
      <c r="H396" s="179" t="s">
        <v>105</v>
      </c>
      <c r="I396" s="53">
        <v>3104.49</v>
      </c>
      <c r="J396" s="186" t="s">
        <v>111</v>
      </c>
      <c r="K396" s="118">
        <v>984.77</v>
      </c>
      <c r="L396" s="118">
        <v>1034.01</v>
      </c>
      <c r="M396" s="175">
        <v>1085.71</v>
      </c>
    </row>
    <row r="397" spans="1:13" ht="25.5">
      <c r="A397" s="399"/>
      <c r="B397" s="286"/>
      <c r="C397" s="299"/>
      <c r="D397" s="222"/>
      <c r="E397" s="226"/>
      <c r="F397" s="226"/>
      <c r="G397" s="226"/>
      <c r="H397" s="40" t="s">
        <v>375</v>
      </c>
      <c r="I397" s="46">
        <v>984.77</v>
      </c>
      <c r="J397" s="186" t="s">
        <v>194</v>
      </c>
      <c r="K397" s="177">
        <v>1</v>
      </c>
      <c r="L397" s="177">
        <v>1</v>
      </c>
      <c r="M397" s="177">
        <v>1</v>
      </c>
    </row>
    <row r="398" spans="1:13" ht="38.25">
      <c r="A398" s="399"/>
      <c r="B398" s="286"/>
      <c r="C398" s="299"/>
      <c r="D398" s="222"/>
      <c r="E398" s="226"/>
      <c r="F398" s="226"/>
      <c r="G398" s="226"/>
      <c r="H398" s="42" t="s">
        <v>376</v>
      </c>
      <c r="I398" s="51">
        <v>1034.01</v>
      </c>
      <c r="J398" s="186" t="s">
        <v>165</v>
      </c>
      <c r="K398" s="118">
        <v>984.77</v>
      </c>
      <c r="L398" s="118">
        <v>1034.01</v>
      </c>
      <c r="M398" s="175">
        <v>1085.71</v>
      </c>
    </row>
    <row r="399" spans="1:13" ht="75" customHeight="1" thickBot="1">
      <c r="A399" s="399"/>
      <c r="B399" s="286"/>
      <c r="C399" s="299"/>
      <c r="D399" s="224"/>
      <c r="E399" s="232"/>
      <c r="F399" s="232"/>
      <c r="G399" s="232"/>
      <c r="H399" s="79" t="s">
        <v>377</v>
      </c>
      <c r="I399" s="80">
        <v>1085.71</v>
      </c>
      <c r="J399" s="187" t="s">
        <v>195</v>
      </c>
      <c r="K399" s="115">
        <v>1</v>
      </c>
      <c r="L399" s="115">
        <v>1</v>
      </c>
      <c r="M399" s="115">
        <v>1</v>
      </c>
    </row>
    <row r="400" spans="1:13" ht="17.25" customHeight="1" thickTop="1">
      <c r="A400" s="399"/>
      <c r="B400" s="286"/>
      <c r="C400" s="299"/>
      <c r="D400" s="229" t="s">
        <v>439</v>
      </c>
      <c r="E400" s="225" t="s">
        <v>174</v>
      </c>
      <c r="F400" s="254" t="s">
        <v>79</v>
      </c>
      <c r="G400" s="225" t="s">
        <v>106</v>
      </c>
      <c r="H400" s="42" t="s">
        <v>105</v>
      </c>
      <c r="I400" s="52">
        <v>2851.85</v>
      </c>
      <c r="J400" s="168" t="s">
        <v>111</v>
      </c>
      <c r="K400" s="77">
        <v>904.63</v>
      </c>
      <c r="L400" s="77">
        <v>949.86</v>
      </c>
      <c r="M400" s="77">
        <v>997.36</v>
      </c>
    </row>
    <row r="401" spans="1:13" ht="25.5">
      <c r="A401" s="399"/>
      <c r="B401" s="286"/>
      <c r="C401" s="299"/>
      <c r="D401" s="222"/>
      <c r="E401" s="226"/>
      <c r="F401" s="226"/>
      <c r="G401" s="226"/>
      <c r="H401" s="40" t="s">
        <v>375</v>
      </c>
      <c r="I401" s="69">
        <v>904.63</v>
      </c>
      <c r="J401" s="186" t="s">
        <v>194</v>
      </c>
      <c r="K401" s="5">
        <v>1</v>
      </c>
      <c r="L401" s="5">
        <v>1</v>
      </c>
      <c r="M401" s="5">
        <v>1</v>
      </c>
    </row>
    <row r="402" spans="1:13" ht="38.25">
      <c r="A402" s="399"/>
      <c r="B402" s="286"/>
      <c r="C402" s="299"/>
      <c r="D402" s="222"/>
      <c r="E402" s="226"/>
      <c r="F402" s="226"/>
      <c r="G402" s="226"/>
      <c r="H402" s="42" t="s">
        <v>376</v>
      </c>
      <c r="I402" s="70">
        <v>949.86</v>
      </c>
      <c r="J402" s="186" t="s">
        <v>165</v>
      </c>
      <c r="K402" s="33">
        <v>904.63</v>
      </c>
      <c r="L402" s="33">
        <v>949.86</v>
      </c>
      <c r="M402" s="33">
        <v>997.36</v>
      </c>
    </row>
    <row r="403" spans="1:13" ht="74.25" customHeight="1" thickBot="1">
      <c r="A403" s="399"/>
      <c r="B403" s="286"/>
      <c r="C403" s="299"/>
      <c r="D403" s="224"/>
      <c r="E403" s="232"/>
      <c r="F403" s="232"/>
      <c r="G403" s="232"/>
      <c r="H403" s="79" t="s">
        <v>377</v>
      </c>
      <c r="I403" s="107">
        <v>997.36</v>
      </c>
      <c r="J403" s="187" t="s">
        <v>196</v>
      </c>
      <c r="K403" s="115">
        <v>1</v>
      </c>
      <c r="L403" s="115">
        <v>1</v>
      </c>
      <c r="M403" s="115">
        <v>1</v>
      </c>
    </row>
    <row r="404" spans="1:13" ht="15.75" customHeight="1" thickTop="1">
      <c r="A404" s="399"/>
      <c r="B404" s="286"/>
      <c r="C404" s="299"/>
      <c r="D404" s="337" t="s">
        <v>446</v>
      </c>
      <c r="E404" s="338"/>
      <c r="F404" s="338"/>
      <c r="G404" s="338"/>
      <c r="H404" s="338"/>
      <c r="I404" s="338"/>
      <c r="J404" s="338"/>
      <c r="K404" s="338"/>
      <c r="L404" s="338"/>
      <c r="M404" s="339"/>
    </row>
    <row r="405" spans="1:13">
      <c r="A405" s="399"/>
      <c r="B405" s="286"/>
      <c r="C405" s="299"/>
      <c r="D405" s="323" t="s">
        <v>447</v>
      </c>
      <c r="E405" s="324"/>
      <c r="F405" s="324"/>
      <c r="G405" s="324"/>
      <c r="H405" s="324"/>
      <c r="I405" s="324"/>
      <c r="J405" s="324"/>
      <c r="K405" s="324"/>
      <c r="L405" s="324"/>
      <c r="M405" s="325"/>
    </row>
    <row r="406" spans="1:13" ht="21" customHeight="1">
      <c r="A406" s="399"/>
      <c r="B406" s="286"/>
      <c r="C406" s="299"/>
      <c r="D406" s="221" t="s">
        <v>448</v>
      </c>
      <c r="E406" s="254" t="s">
        <v>109</v>
      </c>
      <c r="F406" s="254" t="s">
        <v>52</v>
      </c>
      <c r="G406" s="256"/>
      <c r="H406" s="40" t="s">
        <v>105</v>
      </c>
      <c r="I406" s="46">
        <v>332957.48</v>
      </c>
      <c r="J406" s="221" t="s">
        <v>111</v>
      </c>
      <c r="K406" s="277">
        <v>100688.48</v>
      </c>
      <c r="L406" s="320">
        <v>110862</v>
      </c>
      <c r="M406" s="320">
        <v>121407</v>
      </c>
    </row>
    <row r="407" spans="1:13">
      <c r="A407" s="399"/>
      <c r="B407" s="286"/>
      <c r="C407" s="299"/>
      <c r="D407" s="222"/>
      <c r="E407" s="226"/>
      <c r="F407" s="226"/>
      <c r="G407" s="257"/>
      <c r="H407" s="42" t="s">
        <v>375</v>
      </c>
      <c r="I407" s="51">
        <v>100688.48</v>
      </c>
      <c r="J407" s="222"/>
      <c r="K407" s="278"/>
      <c r="L407" s="321"/>
      <c r="M407" s="321"/>
    </row>
    <row r="408" spans="1:13">
      <c r="A408" s="399"/>
      <c r="B408" s="286"/>
      <c r="C408" s="299"/>
      <c r="D408" s="222"/>
      <c r="E408" s="226"/>
      <c r="F408" s="226"/>
      <c r="G408" s="257"/>
      <c r="H408" s="40" t="s">
        <v>376</v>
      </c>
      <c r="I408" s="46">
        <v>110862</v>
      </c>
      <c r="J408" s="223"/>
      <c r="K408" s="279"/>
      <c r="L408" s="322"/>
      <c r="M408" s="322"/>
    </row>
    <row r="409" spans="1:13" ht="15" customHeight="1">
      <c r="A409" s="399"/>
      <c r="B409" s="286"/>
      <c r="C409" s="299"/>
      <c r="D409" s="222"/>
      <c r="E409" s="226"/>
      <c r="F409" s="226"/>
      <c r="G409" s="257"/>
      <c r="H409" s="40" t="s">
        <v>377</v>
      </c>
      <c r="I409" s="46">
        <v>121407</v>
      </c>
      <c r="J409" s="221" t="s">
        <v>197</v>
      </c>
      <c r="K409" s="254">
        <v>72</v>
      </c>
      <c r="L409" s="254">
        <v>75</v>
      </c>
      <c r="M409" s="254">
        <v>78</v>
      </c>
    </row>
    <row r="410" spans="1:13" ht="15" customHeight="1">
      <c r="A410" s="399"/>
      <c r="B410" s="286"/>
      <c r="C410" s="299"/>
      <c r="D410" s="222"/>
      <c r="E410" s="226"/>
      <c r="F410" s="226"/>
      <c r="G410" s="226" t="s">
        <v>240</v>
      </c>
      <c r="H410" s="40" t="s">
        <v>105</v>
      </c>
      <c r="I410" s="103">
        <v>88934.3</v>
      </c>
      <c r="J410" s="222"/>
      <c r="K410" s="226"/>
      <c r="L410" s="226"/>
      <c r="M410" s="226"/>
    </row>
    <row r="411" spans="1:13">
      <c r="A411" s="399"/>
      <c r="B411" s="286"/>
      <c r="C411" s="299"/>
      <c r="D411" s="222"/>
      <c r="E411" s="226"/>
      <c r="F411" s="226"/>
      <c r="G411" s="226"/>
      <c r="H411" s="42" t="s">
        <v>375</v>
      </c>
      <c r="I411" s="103">
        <v>28210.720000000001</v>
      </c>
      <c r="J411" s="223"/>
      <c r="K411" s="248"/>
      <c r="L411" s="248"/>
      <c r="M411" s="248"/>
    </row>
    <row r="412" spans="1:13" ht="15" customHeight="1">
      <c r="A412" s="399"/>
      <c r="B412" s="286"/>
      <c r="C412" s="299"/>
      <c r="D412" s="222"/>
      <c r="E412" s="226"/>
      <c r="F412" s="226"/>
      <c r="G412" s="226"/>
      <c r="H412" s="40" t="s">
        <v>376</v>
      </c>
      <c r="I412" s="103">
        <v>29621.26</v>
      </c>
      <c r="J412" s="221" t="s">
        <v>113</v>
      </c>
      <c r="K412" s="277">
        <v>1398.45</v>
      </c>
      <c r="L412" s="320">
        <v>1478.16</v>
      </c>
      <c r="M412" s="320">
        <v>1556.5</v>
      </c>
    </row>
    <row r="413" spans="1:13">
      <c r="A413" s="399"/>
      <c r="B413" s="286"/>
      <c r="C413" s="299"/>
      <c r="D413" s="222"/>
      <c r="E413" s="226"/>
      <c r="F413" s="226"/>
      <c r="G413" s="226"/>
      <c r="H413" s="42" t="s">
        <v>377</v>
      </c>
      <c r="I413" s="103">
        <v>31102.32</v>
      </c>
      <c r="J413" s="222"/>
      <c r="K413" s="278"/>
      <c r="L413" s="321"/>
      <c r="M413" s="321"/>
    </row>
    <row r="414" spans="1:13" ht="15" customHeight="1">
      <c r="A414" s="399"/>
      <c r="B414" s="286"/>
      <c r="C414" s="299"/>
      <c r="D414" s="222"/>
      <c r="E414" s="226"/>
      <c r="F414" s="226"/>
      <c r="G414" s="226" t="s">
        <v>106</v>
      </c>
      <c r="H414" s="40" t="s">
        <v>105</v>
      </c>
      <c r="I414" s="102">
        <v>244023.18</v>
      </c>
      <c r="J414" s="223"/>
      <c r="K414" s="279"/>
      <c r="L414" s="322"/>
      <c r="M414" s="322"/>
    </row>
    <row r="415" spans="1:13" ht="15" customHeight="1">
      <c r="A415" s="399"/>
      <c r="B415" s="286"/>
      <c r="C415" s="299"/>
      <c r="D415" s="222"/>
      <c r="E415" s="226"/>
      <c r="F415" s="226"/>
      <c r="G415" s="226"/>
      <c r="H415" s="42" t="s">
        <v>375</v>
      </c>
      <c r="I415" s="102">
        <v>72477.759999999995</v>
      </c>
      <c r="J415" s="221" t="s">
        <v>290</v>
      </c>
      <c r="K415" s="300">
        <v>0.5</v>
      </c>
      <c r="L415" s="300">
        <v>0.5</v>
      </c>
      <c r="M415" s="300">
        <v>0.5</v>
      </c>
    </row>
    <row r="416" spans="1:13">
      <c r="A416" s="399"/>
      <c r="B416" s="286"/>
      <c r="C416" s="299"/>
      <c r="D416" s="222"/>
      <c r="E416" s="226"/>
      <c r="F416" s="226"/>
      <c r="G416" s="226"/>
      <c r="H416" s="40" t="s">
        <v>376</v>
      </c>
      <c r="I416" s="103">
        <v>81240.740000000005</v>
      </c>
      <c r="J416" s="222"/>
      <c r="K416" s="301"/>
      <c r="L416" s="301"/>
      <c r="M416" s="301"/>
    </row>
    <row r="417" spans="1:13" ht="18.75" customHeight="1" thickBot="1">
      <c r="A417" s="399"/>
      <c r="B417" s="286"/>
      <c r="C417" s="299"/>
      <c r="D417" s="224"/>
      <c r="E417" s="232"/>
      <c r="F417" s="232"/>
      <c r="G417" s="232"/>
      <c r="H417" s="180" t="s">
        <v>377</v>
      </c>
      <c r="I417" s="208">
        <v>90304.68</v>
      </c>
      <c r="J417" s="224"/>
      <c r="K417" s="302"/>
      <c r="L417" s="302"/>
      <c r="M417" s="302"/>
    </row>
    <row r="418" spans="1:13" ht="18" customHeight="1" thickTop="1">
      <c r="A418" s="399"/>
      <c r="B418" s="286"/>
      <c r="C418" s="299"/>
      <c r="D418" s="229" t="s">
        <v>449</v>
      </c>
      <c r="E418" s="225" t="s">
        <v>109</v>
      </c>
      <c r="F418" s="225" t="s">
        <v>80</v>
      </c>
      <c r="G418" s="284"/>
      <c r="H418" s="62" t="s">
        <v>105</v>
      </c>
      <c r="I418" s="56">
        <v>1306803.1599999999</v>
      </c>
      <c r="J418" s="229" t="s">
        <v>111</v>
      </c>
      <c r="K418" s="280">
        <v>403029.54</v>
      </c>
      <c r="L418" s="350">
        <v>435400.82</v>
      </c>
      <c r="M418" s="350">
        <v>468372.8</v>
      </c>
    </row>
    <row r="419" spans="1:13">
      <c r="A419" s="399"/>
      <c r="B419" s="286"/>
      <c r="C419" s="299"/>
      <c r="D419" s="222"/>
      <c r="E419" s="226"/>
      <c r="F419" s="226"/>
      <c r="G419" s="257"/>
      <c r="H419" s="42" t="s">
        <v>375</v>
      </c>
      <c r="I419" s="51">
        <v>403029.54</v>
      </c>
      <c r="J419" s="222"/>
      <c r="K419" s="278"/>
      <c r="L419" s="321"/>
      <c r="M419" s="321"/>
    </row>
    <row r="420" spans="1:13">
      <c r="A420" s="399"/>
      <c r="B420" s="286"/>
      <c r="C420" s="299"/>
      <c r="D420" s="222"/>
      <c r="E420" s="226"/>
      <c r="F420" s="226"/>
      <c r="G420" s="257"/>
      <c r="H420" s="40" t="s">
        <v>376</v>
      </c>
      <c r="I420" s="46">
        <v>435400.82</v>
      </c>
      <c r="J420" s="223"/>
      <c r="K420" s="279"/>
      <c r="L420" s="322"/>
      <c r="M420" s="322"/>
    </row>
    <row r="421" spans="1:13" ht="15" customHeight="1">
      <c r="A421" s="399"/>
      <c r="B421" s="286"/>
      <c r="C421" s="299"/>
      <c r="D421" s="222"/>
      <c r="E421" s="226"/>
      <c r="F421" s="226"/>
      <c r="G421" s="257"/>
      <c r="H421" s="40" t="s">
        <v>377</v>
      </c>
      <c r="I421" s="46">
        <v>468372.80000000005</v>
      </c>
      <c r="J421" s="221" t="s">
        <v>151</v>
      </c>
      <c r="K421" s="254">
        <v>272</v>
      </c>
      <c r="L421" s="254">
        <v>278</v>
      </c>
      <c r="M421" s="254">
        <v>284</v>
      </c>
    </row>
    <row r="422" spans="1:13" ht="15" customHeight="1">
      <c r="A422" s="399"/>
      <c r="B422" s="286"/>
      <c r="C422" s="299"/>
      <c r="D422" s="222"/>
      <c r="E422" s="226"/>
      <c r="F422" s="226"/>
      <c r="G422" s="226" t="s">
        <v>240</v>
      </c>
      <c r="H422" s="40" t="s">
        <v>105</v>
      </c>
      <c r="I422" s="181">
        <v>96425.64</v>
      </c>
      <c r="J422" s="222"/>
      <c r="K422" s="226"/>
      <c r="L422" s="226"/>
      <c r="M422" s="226"/>
    </row>
    <row r="423" spans="1:13">
      <c r="A423" s="399"/>
      <c r="B423" s="286"/>
      <c r="C423" s="299"/>
      <c r="D423" s="222"/>
      <c r="E423" s="226"/>
      <c r="F423" s="226"/>
      <c r="G423" s="226"/>
      <c r="H423" s="42" t="s">
        <v>375</v>
      </c>
      <c r="I423" s="181">
        <v>30587.040000000001</v>
      </c>
      <c r="J423" s="223"/>
      <c r="K423" s="248"/>
      <c r="L423" s="248"/>
      <c r="M423" s="248"/>
    </row>
    <row r="424" spans="1:13" ht="15" customHeight="1">
      <c r="A424" s="399"/>
      <c r="B424" s="286"/>
      <c r="C424" s="299"/>
      <c r="D424" s="222"/>
      <c r="E424" s="226"/>
      <c r="F424" s="226"/>
      <c r="G424" s="226"/>
      <c r="H424" s="40" t="s">
        <v>376</v>
      </c>
      <c r="I424" s="181">
        <v>32116.39</v>
      </c>
      <c r="J424" s="221" t="s">
        <v>169</v>
      </c>
      <c r="K424" s="277">
        <v>1481.73</v>
      </c>
      <c r="L424" s="320">
        <v>1566.19</v>
      </c>
      <c r="M424" s="320">
        <v>1649.2</v>
      </c>
    </row>
    <row r="425" spans="1:13">
      <c r="A425" s="399"/>
      <c r="B425" s="286"/>
      <c r="C425" s="299"/>
      <c r="D425" s="222"/>
      <c r="E425" s="226"/>
      <c r="F425" s="226"/>
      <c r="G425" s="226"/>
      <c r="H425" s="42" t="s">
        <v>377</v>
      </c>
      <c r="I425" s="181">
        <v>33722.21</v>
      </c>
      <c r="J425" s="222"/>
      <c r="K425" s="278"/>
      <c r="L425" s="321"/>
      <c r="M425" s="321"/>
    </row>
    <row r="426" spans="1:13" ht="15" customHeight="1">
      <c r="A426" s="399"/>
      <c r="B426" s="286"/>
      <c r="C426" s="299"/>
      <c r="D426" s="222"/>
      <c r="E426" s="226"/>
      <c r="F426" s="226"/>
      <c r="G426" s="226" t="s">
        <v>106</v>
      </c>
      <c r="H426" s="40" t="s">
        <v>105</v>
      </c>
      <c r="I426" s="46">
        <v>1210377.52</v>
      </c>
      <c r="J426" s="223"/>
      <c r="K426" s="279"/>
      <c r="L426" s="322"/>
      <c r="M426" s="322"/>
    </row>
    <row r="427" spans="1:13" ht="15" customHeight="1">
      <c r="A427" s="399"/>
      <c r="B427" s="286"/>
      <c r="C427" s="299"/>
      <c r="D427" s="222"/>
      <c r="E427" s="226"/>
      <c r="F427" s="226"/>
      <c r="G427" s="226"/>
      <c r="H427" s="42" t="s">
        <v>375</v>
      </c>
      <c r="I427" s="46">
        <v>372442.5</v>
      </c>
      <c r="J427" s="221" t="s">
        <v>290</v>
      </c>
      <c r="K427" s="300">
        <v>0.5</v>
      </c>
      <c r="L427" s="300">
        <v>0.5</v>
      </c>
      <c r="M427" s="300">
        <v>0.5</v>
      </c>
    </row>
    <row r="428" spans="1:13">
      <c r="A428" s="399"/>
      <c r="B428" s="286"/>
      <c r="C428" s="299"/>
      <c r="D428" s="222"/>
      <c r="E428" s="226"/>
      <c r="F428" s="226"/>
      <c r="G428" s="226"/>
      <c r="H428" s="40" t="s">
        <v>376</v>
      </c>
      <c r="I428" s="41">
        <v>403284.43</v>
      </c>
      <c r="J428" s="222"/>
      <c r="K428" s="301"/>
      <c r="L428" s="301"/>
      <c r="M428" s="301"/>
    </row>
    <row r="429" spans="1:13" ht="16.5" customHeight="1" thickBot="1">
      <c r="A429" s="399"/>
      <c r="B429" s="286"/>
      <c r="C429" s="299"/>
      <c r="D429" s="224"/>
      <c r="E429" s="232"/>
      <c r="F429" s="232"/>
      <c r="G429" s="232"/>
      <c r="H429" s="180" t="s">
        <v>377</v>
      </c>
      <c r="I429" s="80">
        <v>434650.59</v>
      </c>
      <c r="J429" s="224"/>
      <c r="K429" s="302"/>
      <c r="L429" s="302"/>
      <c r="M429" s="302"/>
    </row>
    <row r="430" spans="1:13" ht="18.75" customHeight="1" thickTop="1">
      <c r="A430" s="399"/>
      <c r="B430" s="286"/>
      <c r="C430" s="299"/>
      <c r="D430" s="229" t="s">
        <v>450</v>
      </c>
      <c r="E430" s="225" t="s">
        <v>174</v>
      </c>
      <c r="F430" s="225" t="s">
        <v>53</v>
      </c>
      <c r="G430" s="225" t="s">
        <v>106</v>
      </c>
      <c r="H430" s="62" t="s">
        <v>105</v>
      </c>
      <c r="I430" s="63">
        <v>17657.2</v>
      </c>
      <c r="J430" s="168" t="s">
        <v>111</v>
      </c>
      <c r="K430" s="169">
        <v>4960.8</v>
      </c>
      <c r="L430" s="169">
        <v>5859.9</v>
      </c>
      <c r="M430" s="169">
        <v>6836.5</v>
      </c>
    </row>
    <row r="431" spans="1:13" ht="25.5">
      <c r="A431" s="399"/>
      <c r="B431" s="286"/>
      <c r="C431" s="299"/>
      <c r="D431" s="222"/>
      <c r="E431" s="226"/>
      <c r="F431" s="226"/>
      <c r="G431" s="226"/>
      <c r="H431" s="42" t="s">
        <v>375</v>
      </c>
      <c r="I431" s="51">
        <v>4960.8</v>
      </c>
      <c r="J431" s="186" t="s">
        <v>151</v>
      </c>
      <c r="K431" s="5">
        <v>40</v>
      </c>
      <c r="L431" s="5">
        <v>45</v>
      </c>
      <c r="M431" s="5">
        <v>50</v>
      </c>
    </row>
    <row r="432" spans="1:13" ht="38.25">
      <c r="A432" s="399"/>
      <c r="B432" s="286"/>
      <c r="C432" s="299"/>
      <c r="D432" s="222"/>
      <c r="E432" s="226"/>
      <c r="F432" s="226"/>
      <c r="G432" s="226"/>
      <c r="H432" s="40" t="s">
        <v>376</v>
      </c>
      <c r="I432" s="46">
        <v>5859.9</v>
      </c>
      <c r="J432" s="186" t="s">
        <v>113</v>
      </c>
      <c r="K432" s="174">
        <v>124.02</v>
      </c>
      <c r="L432" s="174">
        <v>130.22</v>
      </c>
      <c r="M432" s="174">
        <v>136.72999999999999</v>
      </c>
    </row>
    <row r="433" spans="1:13" ht="60.75" customHeight="1" thickBot="1">
      <c r="A433" s="399"/>
      <c r="B433" s="286"/>
      <c r="C433" s="299"/>
      <c r="D433" s="224"/>
      <c r="E433" s="232"/>
      <c r="F433" s="232"/>
      <c r="G433" s="232"/>
      <c r="H433" s="180" t="s">
        <v>377</v>
      </c>
      <c r="I433" s="76">
        <v>6836.5</v>
      </c>
      <c r="J433" s="187" t="s">
        <v>290</v>
      </c>
      <c r="K433" s="115">
        <v>0.5</v>
      </c>
      <c r="L433" s="115">
        <v>0.5</v>
      </c>
      <c r="M433" s="115">
        <v>0.5</v>
      </c>
    </row>
    <row r="434" spans="1:13" ht="18.75" customHeight="1" thickTop="1">
      <c r="A434" s="399"/>
      <c r="B434" s="286"/>
      <c r="C434" s="299"/>
      <c r="D434" s="337" t="s">
        <v>451</v>
      </c>
      <c r="E434" s="338"/>
      <c r="F434" s="338"/>
      <c r="G434" s="338"/>
      <c r="H434" s="338"/>
      <c r="I434" s="338"/>
      <c r="J434" s="338"/>
      <c r="K434" s="338"/>
      <c r="L434" s="338"/>
      <c r="M434" s="339"/>
    </row>
    <row r="435" spans="1:13" ht="15" customHeight="1">
      <c r="A435" s="399"/>
      <c r="B435" s="286"/>
      <c r="C435" s="299"/>
      <c r="D435" s="221" t="s">
        <v>452</v>
      </c>
      <c r="E435" s="254" t="s">
        <v>109</v>
      </c>
      <c r="F435" s="254" t="s">
        <v>87</v>
      </c>
      <c r="G435" s="256"/>
      <c r="H435" s="40" t="s">
        <v>105</v>
      </c>
      <c r="I435" s="46">
        <v>30746.949999999997</v>
      </c>
      <c r="J435" s="221" t="s">
        <v>111</v>
      </c>
      <c r="K435" s="277">
        <v>7741.72</v>
      </c>
      <c r="L435" s="320">
        <v>10181.18</v>
      </c>
      <c r="M435" s="320">
        <v>12824.05</v>
      </c>
    </row>
    <row r="436" spans="1:13">
      <c r="A436" s="399"/>
      <c r="B436" s="286"/>
      <c r="C436" s="299"/>
      <c r="D436" s="222"/>
      <c r="E436" s="226"/>
      <c r="F436" s="226"/>
      <c r="G436" s="257"/>
      <c r="H436" s="42" t="s">
        <v>375</v>
      </c>
      <c r="I436" s="51">
        <v>7741.72</v>
      </c>
      <c r="J436" s="222"/>
      <c r="K436" s="278"/>
      <c r="L436" s="321"/>
      <c r="M436" s="321"/>
    </row>
    <row r="437" spans="1:13">
      <c r="A437" s="399"/>
      <c r="B437" s="286"/>
      <c r="C437" s="299"/>
      <c r="D437" s="222"/>
      <c r="E437" s="226"/>
      <c r="F437" s="226"/>
      <c r="G437" s="257"/>
      <c r="H437" s="40" t="s">
        <v>376</v>
      </c>
      <c r="I437" s="46">
        <v>10181.18</v>
      </c>
      <c r="J437" s="223"/>
      <c r="K437" s="279"/>
      <c r="L437" s="322"/>
      <c r="M437" s="322"/>
    </row>
    <row r="438" spans="1:13" ht="15" customHeight="1">
      <c r="A438" s="399"/>
      <c r="B438" s="286"/>
      <c r="C438" s="299"/>
      <c r="D438" s="222"/>
      <c r="E438" s="226"/>
      <c r="F438" s="226"/>
      <c r="G438" s="257"/>
      <c r="H438" s="40" t="s">
        <v>377</v>
      </c>
      <c r="I438" s="46">
        <v>12824.05</v>
      </c>
      <c r="J438" s="221" t="s">
        <v>181</v>
      </c>
      <c r="K438" s="254">
        <v>12</v>
      </c>
      <c r="L438" s="254">
        <v>14</v>
      </c>
      <c r="M438" s="254">
        <v>17</v>
      </c>
    </row>
    <row r="439" spans="1:13" ht="15" customHeight="1">
      <c r="A439" s="399"/>
      <c r="B439" s="286"/>
      <c r="C439" s="299"/>
      <c r="D439" s="222"/>
      <c r="E439" s="226"/>
      <c r="F439" s="226"/>
      <c r="G439" s="226" t="s">
        <v>240</v>
      </c>
      <c r="H439" s="40" t="s">
        <v>105</v>
      </c>
      <c r="I439" s="104">
        <v>23728.87</v>
      </c>
      <c r="J439" s="222"/>
      <c r="K439" s="226"/>
      <c r="L439" s="226"/>
      <c r="M439" s="226"/>
    </row>
    <row r="440" spans="1:13">
      <c r="A440" s="399"/>
      <c r="B440" s="286"/>
      <c r="C440" s="299"/>
      <c r="D440" s="222"/>
      <c r="E440" s="226"/>
      <c r="F440" s="226"/>
      <c r="G440" s="226"/>
      <c r="H440" s="42" t="s">
        <v>375</v>
      </c>
      <c r="I440" s="104">
        <v>7527</v>
      </c>
      <c r="J440" s="223"/>
      <c r="K440" s="248"/>
      <c r="L440" s="248"/>
      <c r="M440" s="248"/>
    </row>
    <row r="441" spans="1:13" ht="15" customHeight="1">
      <c r="A441" s="399"/>
      <c r="B441" s="286"/>
      <c r="C441" s="299"/>
      <c r="D441" s="222"/>
      <c r="E441" s="226"/>
      <c r="F441" s="226"/>
      <c r="G441" s="226"/>
      <c r="H441" s="40" t="s">
        <v>376</v>
      </c>
      <c r="I441" s="104">
        <v>7903.35</v>
      </c>
      <c r="J441" s="221" t="s">
        <v>113</v>
      </c>
      <c r="K441" s="277">
        <v>647.52</v>
      </c>
      <c r="L441" s="320">
        <v>729.26</v>
      </c>
      <c r="M441" s="320">
        <v>756.03</v>
      </c>
    </row>
    <row r="442" spans="1:13">
      <c r="A442" s="399"/>
      <c r="B442" s="286"/>
      <c r="C442" s="299"/>
      <c r="D442" s="222"/>
      <c r="E442" s="226"/>
      <c r="F442" s="226"/>
      <c r="G442" s="226"/>
      <c r="H442" s="42" t="s">
        <v>377</v>
      </c>
      <c r="I442" s="104">
        <v>8298.52</v>
      </c>
      <c r="J442" s="222"/>
      <c r="K442" s="278"/>
      <c r="L442" s="321"/>
      <c r="M442" s="321"/>
    </row>
    <row r="443" spans="1:13" ht="15" customHeight="1">
      <c r="A443" s="399"/>
      <c r="B443" s="286"/>
      <c r="C443" s="299"/>
      <c r="D443" s="222"/>
      <c r="E443" s="226"/>
      <c r="F443" s="226"/>
      <c r="G443" s="226" t="s">
        <v>106</v>
      </c>
      <c r="H443" s="40" t="s">
        <v>105</v>
      </c>
      <c r="I443" s="102">
        <v>7018.08</v>
      </c>
      <c r="J443" s="223"/>
      <c r="K443" s="279"/>
      <c r="L443" s="322"/>
      <c r="M443" s="322"/>
    </row>
    <row r="444" spans="1:13" ht="15" customHeight="1">
      <c r="A444" s="399"/>
      <c r="B444" s="286"/>
      <c r="C444" s="299"/>
      <c r="D444" s="222"/>
      <c r="E444" s="226"/>
      <c r="F444" s="226"/>
      <c r="G444" s="226"/>
      <c r="H444" s="42" t="s">
        <v>375</v>
      </c>
      <c r="I444" s="102">
        <v>214.72</v>
      </c>
      <c r="J444" s="221" t="s">
        <v>176</v>
      </c>
      <c r="K444" s="300">
        <v>1</v>
      </c>
      <c r="L444" s="300">
        <v>1</v>
      </c>
      <c r="M444" s="300">
        <v>1</v>
      </c>
    </row>
    <row r="445" spans="1:13">
      <c r="A445" s="399"/>
      <c r="B445" s="286"/>
      <c r="C445" s="299"/>
      <c r="D445" s="222"/>
      <c r="E445" s="226"/>
      <c r="F445" s="226"/>
      <c r="G445" s="226"/>
      <c r="H445" s="40" t="s">
        <v>376</v>
      </c>
      <c r="I445" s="103">
        <v>2277.83</v>
      </c>
      <c r="J445" s="222"/>
      <c r="K445" s="301"/>
      <c r="L445" s="301"/>
      <c r="M445" s="301"/>
    </row>
    <row r="446" spans="1:13" ht="27.75" customHeight="1" thickBot="1">
      <c r="A446" s="399"/>
      <c r="B446" s="286"/>
      <c r="C446" s="299"/>
      <c r="D446" s="224"/>
      <c r="E446" s="232"/>
      <c r="F446" s="232"/>
      <c r="G446" s="232"/>
      <c r="H446" s="180" t="s">
        <v>377</v>
      </c>
      <c r="I446" s="208">
        <v>4525.53</v>
      </c>
      <c r="J446" s="224"/>
      <c r="K446" s="302"/>
      <c r="L446" s="302"/>
      <c r="M446" s="302"/>
    </row>
    <row r="447" spans="1:13" ht="20.25" customHeight="1" thickTop="1">
      <c r="A447" s="399"/>
      <c r="B447" s="286"/>
      <c r="C447" s="299"/>
      <c r="D447" s="229" t="s">
        <v>453</v>
      </c>
      <c r="E447" s="225" t="s">
        <v>109</v>
      </c>
      <c r="F447" s="254" t="s">
        <v>52</v>
      </c>
      <c r="G447" s="225" t="s">
        <v>106</v>
      </c>
      <c r="H447" s="42" t="s">
        <v>105</v>
      </c>
      <c r="I447" s="51">
        <v>1549.32</v>
      </c>
      <c r="J447" s="168" t="s">
        <v>111</v>
      </c>
      <c r="K447" s="77">
        <v>491.46</v>
      </c>
      <c r="L447" s="77">
        <v>516.03</v>
      </c>
      <c r="M447" s="77">
        <v>541.83000000000004</v>
      </c>
    </row>
    <row r="448" spans="1:13" ht="25.5">
      <c r="A448" s="399"/>
      <c r="B448" s="286"/>
      <c r="C448" s="299"/>
      <c r="D448" s="222"/>
      <c r="E448" s="226"/>
      <c r="F448" s="226"/>
      <c r="G448" s="226"/>
      <c r="H448" s="40" t="s">
        <v>375</v>
      </c>
      <c r="I448" s="69">
        <v>491.46</v>
      </c>
      <c r="J448" s="186" t="s">
        <v>167</v>
      </c>
      <c r="K448" s="5">
        <v>3</v>
      </c>
      <c r="L448" s="5">
        <v>3</v>
      </c>
      <c r="M448" s="5">
        <v>3</v>
      </c>
    </row>
    <row r="449" spans="1:13" ht="38.25">
      <c r="A449" s="399"/>
      <c r="B449" s="286"/>
      <c r="C449" s="299"/>
      <c r="D449" s="222"/>
      <c r="E449" s="226"/>
      <c r="F449" s="226"/>
      <c r="G449" s="226"/>
      <c r="H449" s="42" t="s">
        <v>376</v>
      </c>
      <c r="I449" s="70">
        <v>516.03</v>
      </c>
      <c r="J449" s="186" t="s">
        <v>169</v>
      </c>
      <c r="K449" s="33">
        <v>163.82</v>
      </c>
      <c r="L449" s="33">
        <v>172.01</v>
      </c>
      <c r="M449" s="33">
        <v>180.61</v>
      </c>
    </row>
    <row r="450" spans="1:13" ht="55.5" customHeight="1" thickBot="1">
      <c r="A450" s="399"/>
      <c r="B450" s="286"/>
      <c r="C450" s="299"/>
      <c r="D450" s="224"/>
      <c r="E450" s="232"/>
      <c r="F450" s="232"/>
      <c r="G450" s="232"/>
      <c r="H450" s="79" t="s">
        <v>377</v>
      </c>
      <c r="I450" s="107">
        <v>541.83000000000004</v>
      </c>
      <c r="J450" s="187" t="s">
        <v>198</v>
      </c>
      <c r="K450" s="115">
        <v>1</v>
      </c>
      <c r="L450" s="115">
        <v>1</v>
      </c>
      <c r="M450" s="115">
        <v>1</v>
      </c>
    </row>
    <row r="451" spans="1:13" ht="15" customHeight="1" thickTop="1">
      <c r="A451" s="399"/>
      <c r="B451" s="286"/>
      <c r="C451" s="299"/>
      <c r="D451" s="344" t="s">
        <v>454</v>
      </c>
      <c r="E451" s="345"/>
      <c r="F451" s="345"/>
      <c r="G451" s="345"/>
      <c r="H451" s="345"/>
      <c r="I451" s="345"/>
      <c r="J451" s="345"/>
      <c r="K451" s="345"/>
      <c r="L451" s="345"/>
      <c r="M451" s="346"/>
    </row>
    <row r="452" spans="1:13" ht="15" customHeight="1">
      <c r="A452" s="399"/>
      <c r="B452" s="286"/>
      <c r="C452" s="299"/>
      <c r="D452" s="221" t="s">
        <v>455</v>
      </c>
      <c r="E452" s="254" t="s">
        <v>109</v>
      </c>
      <c r="F452" s="254" t="s">
        <v>52</v>
      </c>
      <c r="G452" s="254" t="s">
        <v>106</v>
      </c>
      <c r="H452" s="40" t="s">
        <v>105</v>
      </c>
      <c r="I452" s="46">
        <v>3106.98</v>
      </c>
      <c r="J452" s="186" t="s">
        <v>111</v>
      </c>
      <c r="K452" s="174">
        <v>893.3</v>
      </c>
      <c r="L452" s="174">
        <v>1031.8</v>
      </c>
      <c r="M452" s="174">
        <v>1181.8800000000001</v>
      </c>
    </row>
    <row r="453" spans="1:13" ht="25.5">
      <c r="A453" s="399"/>
      <c r="B453" s="286"/>
      <c r="C453" s="299"/>
      <c r="D453" s="222"/>
      <c r="E453" s="226"/>
      <c r="F453" s="226"/>
      <c r="G453" s="226"/>
      <c r="H453" s="42" t="s">
        <v>375</v>
      </c>
      <c r="I453" s="51">
        <v>893.3</v>
      </c>
      <c r="J453" s="186" t="s">
        <v>181</v>
      </c>
      <c r="K453" s="5">
        <v>10</v>
      </c>
      <c r="L453" s="5">
        <v>11</v>
      </c>
      <c r="M453" s="5">
        <v>12</v>
      </c>
    </row>
    <row r="454" spans="1:13" ht="38.25">
      <c r="A454" s="399"/>
      <c r="B454" s="286"/>
      <c r="C454" s="299"/>
      <c r="D454" s="222"/>
      <c r="E454" s="226"/>
      <c r="F454" s="226"/>
      <c r="G454" s="226"/>
      <c r="H454" s="40" t="s">
        <v>376</v>
      </c>
      <c r="I454" s="46">
        <v>1031.8</v>
      </c>
      <c r="J454" s="186" t="s">
        <v>113</v>
      </c>
      <c r="K454" s="33">
        <v>89.33</v>
      </c>
      <c r="L454" s="33">
        <v>93.8</v>
      </c>
      <c r="M454" s="33">
        <v>98.49</v>
      </c>
    </row>
    <row r="455" spans="1:13" ht="56.25" customHeight="1" thickBot="1">
      <c r="A455" s="399"/>
      <c r="B455" s="286"/>
      <c r="C455" s="299"/>
      <c r="D455" s="224"/>
      <c r="E455" s="232"/>
      <c r="F455" s="232"/>
      <c r="G455" s="232"/>
      <c r="H455" s="180" t="s">
        <v>377</v>
      </c>
      <c r="I455" s="76">
        <v>1181.8800000000001</v>
      </c>
      <c r="J455" s="187" t="s">
        <v>198</v>
      </c>
      <c r="K455" s="115">
        <v>1</v>
      </c>
      <c r="L455" s="115">
        <v>1</v>
      </c>
      <c r="M455" s="115">
        <v>1</v>
      </c>
    </row>
    <row r="456" spans="1:13" ht="15.75" customHeight="1" thickTop="1">
      <c r="A456" s="399"/>
      <c r="B456" s="286"/>
      <c r="C456" s="299"/>
      <c r="D456" s="337" t="s">
        <v>456</v>
      </c>
      <c r="E456" s="338"/>
      <c r="F456" s="338"/>
      <c r="G456" s="338"/>
      <c r="H456" s="338"/>
      <c r="I456" s="338"/>
      <c r="J456" s="338"/>
      <c r="K456" s="338"/>
      <c r="L456" s="338"/>
      <c r="M456" s="339"/>
    </row>
    <row r="457" spans="1:13" ht="17.25" customHeight="1">
      <c r="A457" s="399"/>
      <c r="B457" s="286"/>
      <c r="C457" s="299"/>
      <c r="D457" s="340" t="s">
        <v>457</v>
      </c>
      <c r="E457" s="341"/>
      <c r="F457" s="341"/>
      <c r="G457" s="341"/>
      <c r="H457" s="341"/>
      <c r="I457" s="341"/>
      <c r="J457" s="341"/>
      <c r="K457" s="341"/>
      <c r="L457" s="341"/>
      <c r="M457" s="342"/>
    </row>
    <row r="458" spans="1:13" ht="17.25" customHeight="1">
      <c r="A458" s="399"/>
      <c r="B458" s="286"/>
      <c r="C458" s="299"/>
      <c r="D458" s="221" t="s">
        <v>461</v>
      </c>
      <c r="E458" s="254" t="s">
        <v>109</v>
      </c>
      <c r="F458" s="254" t="s">
        <v>81</v>
      </c>
      <c r="G458" s="254" t="s">
        <v>106</v>
      </c>
      <c r="H458" s="40" t="s">
        <v>105</v>
      </c>
      <c r="I458" s="41">
        <v>11122.95</v>
      </c>
      <c r="J458" s="186" t="s">
        <v>111</v>
      </c>
      <c r="K458" s="117">
        <v>2804.4</v>
      </c>
      <c r="L458" s="117">
        <v>3680.77</v>
      </c>
      <c r="M458" s="117">
        <v>4637.78</v>
      </c>
    </row>
    <row r="459" spans="1:13" ht="25.5">
      <c r="A459" s="399"/>
      <c r="B459" s="286"/>
      <c r="C459" s="299"/>
      <c r="D459" s="222"/>
      <c r="E459" s="226"/>
      <c r="F459" s="226"/>
      <c r="G459" s="226"/>
      <c r="H459" s="42" t="s">
        <v>375</v>
      </c>
      <c r="I459" s="51">
        <v>2804.4</v>
      </c>
      <c r="J459" s="186" t="s">
        <v>181</v>
      </c>
      <c r="K459" s="177">
        <v>20</v>
      </c>
      <c r="L459" s="177">
        <v>25</v>
      </c>
      <c r="M459" s="177">
        <v>30</v>
      </c>
    </row>
    <row r="460" spans="1:13" ht="38.25">
      <c r="A460" s="399"/>
      <c r="B460" s="286"/>
      <c r="C460" s="299"/>
      <c r="D460" s="222"/>
      <c r="E460" s="226"/>
      <c r="F460" s="226"/>
      <c r="G460" s="226"/>
      <c r="H460" s="40" t="s">
        <v>376</v>
      </c>
      <c r="I460" s="46">
        <v>3680.77</v>
      </c>
      <c r="J460" s="186" t="s">
        <v>113</v>
      </c>
      <c r="K460" s="174">
        <v>140.22</v>
      </c>
      <c r="L460" s="174">
        <v>147.22999999999999</v>
      </c>
      <c r="M460" s="174">
        <v>154.59</v>
      </c>
    </row>
    <row r="461" spans="1:13" ht="78" customHeight="1" thickBot="1">
      <c r="A461" s="399"/>
      <c r="B461" s="286"/>
      <c r="C461" s="299"/>
      <c r="D461" s="224"/>
      <c r="E461" s="232"/>
      <c r="F461" s="232"/>
      <c r="G461" s="232"/>
      <c r="H461" s="180" t="s">
        <v>377</v>
      </c>
      <c r="I461" s="76">
        <v>4637.78</v>
      </c>
      <c r="J461" s="187" t="s">
        <v>199</v>
      </c>
      <c r="K461" s="115">
        <v>1</v>
      </c>
      <c r="L461" s="115">
        <v>1</v>
      </c>
      <c r="M461" s="115">
        <v>1</v>
      </c>
    </row>
    <row r="462" spans="1:13" ht="15.75" thickTop="1">
      <c r="A462" s="399"/>
      <c r="B462" s="286"/>
      <c r="C462" s="299"/>
      <c r="D462" s="344" t="s">
        <v>458</v>
      </c>
      <c r="E462" s="345"/>
      <c r="F462" s="345"/>
      <c r="G462" s="345"/>
      <c r="H462" s="345"/>
      <c r="I462" s="345"/>
      <c r="J462" s="345"/>
      <c r="K462" s="345"/>
      <c r="L462" s="345"/>
      <c r="M462" s="346"/>
    </row>
    <row r="463" spans="1:13">
      <c r="A463" s="399"/>
      <c r="B463" s="286"/>
      <c r="C463" s="299"/>
      <c r="D463" s="347" t="s">
        <v>459</v>
      </c>
      <c r="E463" s="348"/>
      <c r="F463" s="348"/>
      <c r="G463" s="348"/>
      <c r="H463" s="348"/>
      <c r="I463" s="348"/>
      <c r="J463" s="348"/>
      <c r="K463" s="348"/>
      <c r="L463" s="348"/>
      <c r="M463" s="349"/>
    </row>
    <row r="464" spans="1:13" ht="15" customHeight="1">
      <c r="A464" s="399"/>
      <c r="B464" s="286"/>
      <c r="C464" s="299"/>
      <c r="D464" s="221" t="s">
        <v>460</v>
      </c>
      <c r="E464" s="254" t="s">
        <v>109</v>
      </c>
      <c r="F464" s="254" t="s">
        <v>78</v>
      </c>
      <c r="G464" s="256"/>
      <c r="H464" s="40" t="s">
        <v>105</v>
      </c>
      <c r="I464" s="46">
        <v>11257.650000000001</v>
      </c>
      <c r="J464" s="221" t="s">
        <v>111</v>
      </c>
      <c r="K464" s="277">
        <v>3571.02</v>
      </c>
      <c r="L464" s="277">
        <v>3749.58</v>
      </c>
      <c r="M464" s="277">
        <v>3937.05</v>
      </c>
    </row>
    <row r="465" spans="1:13">
      <c r="A465" s="399"/>
      <c r="B465" s="286"/>
      <c r="C465" s="299"/>
      <c r="D465" s="222"/>
      <c r="E465" s="226"/>
      <c r="F465" s="226"/>
      <c r="G465" s="257"/>
      <c r="H465" s="42" t="s">
        <v>375</v>
      </c>
      <c r="I465" s="51">
        <v>3571.02</v>
      </c>
      <c r="J465" s="222"/>
      <c r="K465" s="278"/>
      <c r="L465" s="278"/>
      <c r="M465" s="278"/>
    </row>
    <row r="466" spans="1:13">
      <c r="A466" s="399"/>
      <c r="B466" s="286"/>
      <c r="C466" s="299"/>
      <c r="D466" s="222"/>
      <c r="E466" s="226"/>
      <c r="F466" s="226"/>
      <c r="G466" s="257"/>
      <c r="H466" s="40" t="s">
        <v>376</v>
      </c>
      <c r="I466" s="46">
        <v>3749.58</v>
      </c>
      <c r="J466" s="223"/>
      <c r="K466" s="279"/>
      <c r="L466" s="279"/>
      <c r="M466" s="279"/>
    </row>
    <row r="467" spans="1:13" ht="15" customHeight="1">
      <c r="A467" s="399"/>
      <c r="B467" s="286"/>
      <c r="C467" s="299"/>
      <c r="D467" s="222"/>
      <c r="E467" s="226"/>
      <c r="F467" s="226"/>
      <c r="G467" s="257"/>
      <c r="H467" s="40" t="s">
        <v>377</v>
      </c>
      <c r="I467" s="46">
        <v>3937.05</v>
      </c>
      <c r="J467" s="221" t="s">
        <v>181</v>
      </c>
      <c r="K467" s="254">
        <v>9</v>
      </c>
      <c r="L467" s="254">
        <v>9</v>
      </c>
      <c r="M467" s="254">
        <v>9</v>
      </c>
    </row>
    <row r="468" spans="1:13" ht="15" customHeight="1">
      <c r="A468" s="399"/>
      <c r="B468" s="286"/>
      <c r="C468" s="299"/>
      <c r="D468" s="222"/>
      <c r="E468" s="226"/>
      <c r="F468" s="226"/>
      <c r="G468" s="226" t="s">
        <v>240</v>
      </c>
      <c r="H468" s="40" t="s">
        <v>105</v>
      </c>
      <c r="I468" s="104">
        <v>10641.95</v>
      </c>
      <c r="J468" s="222"/>
      <c r="K468" s="226"/>
      <c r="L468" s="226"/>
      <c r="M468" s="226"/>
    </row>
    <row r="469" spans="1:13">
      <c r="A469" s="399"/>
      <c r="B469" s="286"/>
      <c r="C469" s="299"/>
      <c r="D469" s="222"/>
      <c r="E469" s="226"/>
      <c r="F469" s="226"/>
      <c r="G469" s="226"/>
      <c r="H469" s="42" t="s">
        <v>375</v>
      </c>
      <c r="I469" s="104">
        <v>3375.72</v>
      </c>
      <c r="J469" s="223"/>
      <c r="K469" s="248"/>
      <c r="L469" s="248"/>
      <c r="M469" s="248"/>
    </row>
    <row r="470" spans="1:13" ht="15" customHeight="1">
      <c r="A470" s="399"/>
      <c r="B470" s="286"/>
      <c r="C470" s="299"/>
      <c r="D470" s="222"/>
      <c r="E470" s="226"/>
      <c r="F470" s="226"/>
      <c r="G470" s="226"/>
      <c r="H470" s="40" t="s">
        <v>376</v>
      </c>
      <c r="I470" s="104">
        <v>3544.5</v>
      </c>
      <c r="J470" s="221" t="s">
        <v>113</v>
      </c>
      <c r="K470" s="277">
        <v>396.78</v>
      </c>
      <c r="L470" s="277">
        <v>416.62</v>
      </c>
      <c r="M470" s="277">
        <v>437.45</v>
      </c>
    </row>
    <row r="471" spans="1:13">
      <c r="A471" s="399"/>
      <c r="B471" s="286"/>
      <c r="C471" s="299"/>
      <c r="D471" s="222"/>
      <c r="E471" s="226"/>
      <c r="F471" s="226"/>
      <c r="G471" s="226"/>
      <c r="H471" s="42" t="s">
        <v>377</v>
      </c>
      <c r="I471" s="104">
        <v>3721.73</v>
      </c>
      <c r="J471" s="222"/>
      <c r="K471" s="278"/>
      <c r="L471" s="278"/>
      <c r="M471" s="278"/>
    </row>
    <row r="472" spans="1:13" ht="15" customHeight="1">
      <c r="A472" s="399"/>
      <c r="B472" s="286"/>
      <c r="C472" s="299"/>
      <c r="D472" s="222"/>
      <c r="E472" s="226"/>
      <c r="F472" s="226"/>
      <c r="G472" s="226" t="s">
        <v>106</v>
      </c>
      <c r="H472" s="40" t="s">
        <v>105</v>
      </c>
      <c r="I472" s="102">
        <v>615.70000000000005</v>
      </c>
      <c r="J472" s="223"/>
      <c r="K472" s="279"/>
      <c r="L472" s="279"/>
      <c r="M472" s="279"/>
    </row>
    <row r="473" spans="1:13" ht="15" customHeight="1">
      <c r="A473" s="399"/>
      <c r="B473" s="286"/>
      <c r="C473" s="299"/>
      <c r="D473" s="222"/>
      <c r="E473" s="226"/>
      <c r="F473" s="226"/>
      <c r="G473" s="226"/>
      <c r="H473" s="42" t="s">
        <v>375</v>
      </c>
      <c r="I473" s="102">
        <v>195.3</v>
      </c>
      <c r="J473" s="221" t="s">
        <v>200</v>
      </c>
      <c r="K473" s="300">
        <v>1</v>
      </c>
      <c r="L473" s="300">
        <v>1</v>
      </c>
      <c r="M473" s="300">
        <v>1</v>
      </c>
    </row>
    <row r="474" spans="1:13">
      <c r="A474" s="399"/>
      <c r="B474" s="286"/>
      <c r="C474" s="299"/>
      <c r="D474" s="222"/>
      <c r="E474" s="226"/>
      <c r="F474" s="226"/>
      <c r="G474" s="226"/>
      <c r="H474" s="40" t="s">
        <v>376</v>
      </c>
      <c r="I474" s="102">
        <v>205.08</v>
      </c>
      <c r="J474" s="222"/>
      <c r="K474" s="301"/>
      <c r="L474" s="301"/>
      <c r="M474" s="301"/>
    </row>
    <row r="475" spans="1:13" ht="17.25" customHeight="1">
      <c r="A475" s="399"/>
      <c r="B475" s="286"/>
      <c r="C475" s="299"/>
      <c r="D475" s="223"/>
      <c r="E475" s="248"/>
      <c r="F475" s="248"/>
      <c r="G475" s="248"/>
      <c r="H475" s="42" t="s">
        <v>377</v>
      </c>
      <c r="I475" s="209">
        <v>215.32</v>
      </c>
      <c r="J475" s="223"/>
      <c r="K475" s="343"/>
      <c r="L475" s="343"/>
      <c r="M475" s="343"/>
    </row>
    <row r="476" spans="1:13" ht="18" customHeight="1">
      <c r="A476" s="399"/>
      <c r="B476" s="286"/>
      <c r="C476" s="299"/>
      <c r="D476" s="221" t="s">
        <v>462</v>
      </c>
      <c r="E476" s="254" t="s">
        <v>109</v>
      </c>
      <c r="F476" s="254" t="s">
        <v>79</v>
      </c>
      <c r="G476" s="254" t="s">
        <v>106</v>
      </c>
      <c r="H476" s="40" t="s">
        <v>105</v>
      </c>
      <c r="I476" s="41">
        <v>12457.41</v>
      </c>
      <c r="J476" s="186" t="s">
        <v>111</v>
      </c>
      <c r="K476" s="174">
        <v>3665.06</v>
      </c>
      <c r="L476" s="174">
        <v>4146.66</v>
      </c>
      <c r="M476" s="174">
        <v>4645.6899999999996</v>
      </c>
    </row>
    <row r="477" spans="1:13" ht="25.5">
      <c r="A477" s="399"/>
      <c r="B477" s="286"/>
      <c r="C477" s="299"/>
      <c r="D477" s="222"/>
      <c r="E477" s="226"/>
      <c r="F477" s="226"/>
      <c r="G477" s="226"/>
      <c r="H477" s="42" t="s">
        <v>375</v>
      </c>
      <c r="I477" s="51">
        <v>3665.06</v>
      </c>
      <c r="J477" s="186" t="s">
        <v>181</v>
      </c>
      <c r="K477" s="5">
        <v>7</v>
      </c>
      <c r="L477" s="5">
        <v>7</v>
      </c>
      <c r="M477" s="5">
        <v>7</v>
      </c>
    </row>
    <row r="478" spans="1:13" ht="38.25">
      <c r="A478" s="399"/>
      <c r="B478" s="286"/>
      <c r="C478" s="299"/>
      <c r="D478" s="222"/>
      <c r="E478" s="226"/>
      <c r="F478" s="226"/>
      <c r="G478" s="226"/>
      <c r="H478" s="40" t="s">
        <v>376</v>
      </c>
      <c r="I478" s="46">
        <v>4146.66</v>
      </c>
      <c r="J478" s="186" t="s">
        <v>113</v>
      </c>
      <c r="K478" s="174">
        <v>523.58000000000004</v>
      </c>
      <c r="L478" s="174">
        <v>592.38</v>
      </c>
      <c r="M478" s="174">
        <v>663.67</v>
      </c>
    </row>
    <row r="479" spans="1:13" ht="75" customHeight="1" thickBot="1">
      <c r="A479" s="399"/>
      <c r="B479" s="286"/>
      <c r="C479" s="299"/>
      <c r="D479" s="224"/>
      <c r="E479" s="232"/>
      <c r="F479" s="232"/>
      <c r="G479" s="232"/>
      <c r="H479" s="180" t="s">
        <v>377</v>
      </c>
      <c r="I479" s="76">
        <v>4645.6899999999996</v>
      </c>
      <c r="J479" s="187" t="s">
        <v>199</v>
      </c>
      <c r="K479" s="115">
        <v>1</v>
      </c>
      <c r="L479" s="115">
        <v>1</v>
      </c>
      <c r="M479" s="115">
        <v>1</v>
      </c>
    </row>
    <row r="480" spans="1:13" ht="16.5" customHeight="1" thickTop="1">
      <c r="A480" s="399"/>
      <c r="B480" s="286"/>
      <c r="C480" s="299"/>
      <c r="D480" s="337" t="s">
        <v>463</v>
      </c>
      <c r="E480" s="338"/>
      <c r="F480" s="338"/>
      <c r="G480" s="338"/>
      <c r="H480" s="338"/>
      <c r="I480" s="338"/>
      <c r="J480" s="338"/>
      <c r="K480" s="338"/>
      <c r="L480" s="338"/>
      <c r="M480" s="339"/>
    </row>
    <row r="481" spans="1:13" ht="17.25" customHeight="1">
      <c r="A481" s="399"/>
      <c r="B481" s="286"/>
      <c r="C481" s="299"/>
      <c r="D481" s="221" t="s">
        <v>464</v>
      </c>
      <c r="E481" s="254" t="s">
        <v>109</v>
      </c>
      <c r="F481" s="254" t="s">
        <v>82</v>
      </c>
      <c r="G481" s="254" t="s">
        <v>106</v>
      </c>
      <c r="H481" s="179" t="s">
        <v>105</v>
      </c>
      <c r="I481" s="53">
        <v>4294.33</v>
      </c>
      <c r="J481" s="186" t="s">
        <v>111</v>
      </c>
      <c r="K481" s="117">
        <v>1230.76</v>
      </c>
      <c r="L481" s="117">
        <v>1425.92</v>
      </c>
      <c r="M481" s="117">
        <v>1637.65</v>
      </c>
    </row>
    <row r="482" spans="1:13" ht="25.5">
      <c r="A482" s="399"/>
      <c r="B482" s="286"/>
      <c r="C482" s="299"/>
      <c r="D482" s="222"/>
      <c r="E482" s="226"/>
      <c r="F482" s="226"/>
      <c r="G482" s="226"/>
      <c r="H482" s="40" t="s">
        <v>375</v>
      </c>
      <c r="I482" s="46">
        <v>1230.76</v>
      </c>
      <c r="J482" s="186" t="s">
        <v>151</v>
      </c>
      <c r="K482" s="177">
        <v>29</v>
      </c>
      <c r="L482" s="177">
        <v>32</v>
      </c>
      <c r="M482" s="177">
        <v>35</v>
      </c>
    </row>
    <row r="483" spans="1:13" ht="38.25">
      <c r="A483" s="399"/>
      <c r="B483" s="286"/>
      <c r="C483" s="299"/>
      <c r="D483" s="222"/>
      <c r="E483" s="226"/>
      <c r="F483" s="226"/>
      <c r="G483" s="226"/>
      <c r="H483" s="42" t="s">
        <v>376</v>
      </c>
      <c r="I483" s="51">
        <v>1425.92</v>
      </c>
      <c r="J483" s="186" t="s">
        <v>141</v>
      </c>
      <c r="K483" s="174">
        <v>42.44</v>
      </c>
      <c r="L483" s="175">
        <v>44.56</v>
      </c>
      <c r="M483" s="175">
        <v>46.79</v>
      </c>
    </row>
    <row r="484" spans="1:13" ht="55.5" customHeight="1" thickBot="1">
      <c r="A484" s="399"/>
      <c r="B484" s="286"/>
      <c r="C484" s="299"/>
      <c r="D484" s="223"/>
      <c r="E484" s="248"/>
      <c r="F484" s="232"/>
      <c r="G484" s="248"/>
      <c r="H484" s="179" t="s">
        <v>377</v>
      </c>
      <c r="I484" s="53">
        <v>1637.65</v>
      </c>
      <c r="J484" s="167" t="s">
        <v>198</v>
      </c>
      <c r="K484" s="170">
        <v>1</v>
      </c>
      <c r="L484" s="170">
        <v>1</v>
      </c>
      <c r="M484" s="170">
        <v>1</v>
      </c>
    </row>
    <row r="485" spans="1:13" ht="17.25" customHeight="1" thickTop="1">
      <c r="A485" s="399"/>
      <c r="B485" s="286"/>
      <c r="C485" s="299"/>
      <c r="D485" s="221" t="s">
        <v>465</v>
      </c>
      <c r="E485" s="254" t="s">
        <v>109</v>
      </c>
      <c r="F485" s="254" t="s">
        <v>51</v>
      </c>
      <c r="G485" s="254" t="s">
        <v>106</v>
      </c>
      <c r="H485" s="179" t="s">
        <v>105</v>
      </c>
      <c r="I485" s="53">
        <v>1821.54</v>
      </c>
      <c r="J485" s="186" t="s">
        <v>111</v>
      </c>
      <c r="K485" s="117">
        <v>381.08</v>
      </c>
      <c r="L485" s="117">
        <v>600.17999999999995</v>
      </c>
      <c r="M485" s="117">
        <v>840.28</v>
      </c>
    </row>
    <row r="486" spans="1:13" ht="25.5">
      <c r="A486" s="399"/>
      <c r="B486" s="286"/>
      <c r="C486" s="299"/>
      <c r="D486" s="222"/>
      <c r="E486" s="226"/>
      <c r="F486" s="226"/>
      <c r="G486" s="226"/>
      <c r="H486" s="40" t="s">
        <v>375</v>
      </c>
      <c r="I486" s="46">
        <v>381.08</v>
      </c>
      <c r="J486" s="186" t="s">
        <v>151</v>
      </c>
      <c r="K486" s="5">
        <v>2</v>
      </c>
      <c r="L486" s="5">
        <v>3</v>
      </c>
      <c r="M486" s="5">
        <v>4</v>
      </c>
    </row>
    <row r="487" spans="1:13" ht="38.25">
      <c r="A487" s="399"/>
      <c r="B487" s="286"/>
      <c r="C487" s="299"/>
      <c r="D487" s="222"/>
      <c r="E487" s="226"/>
      <c r="F487" s="226"/>
      <c r="G487" s="226"/>
      <c r="H487" s="42" t="s">
        <v>376</v>
      </c>
      <c r="I487" s="51">
        <v>600.17999999999995</v>
      </c>
      <c r="J487" s="186" t="s">
        <v>141</v>
      </c>
      <c r="K487" s="33">
        <v>190.54</v>
      </c>
      <c r="L487" s="33">
        <v>200.06</v>
      </c>
      <c r="M487" s="33">
        <v>210.07</v>
      </c>
    </row>
    <row r="488" spans="1:13" ht="55.5" customHeight="1" thickBot="1">
      <c r="A488" s="399"/>
      <c r="B488" s="286"/>
      <c r="C488" s="299"/>
      <c r="D488" s="224"/>
      <c r="E488" s="232"/>
      <c r="F488" s="232"/>
      <c r="G488" s="232"/>
      <c r="H488" s="79" t="s">
        <v>377</v>
      </c>
      <c r="I488" s="82">
        <v>840.28</v>
      </c>
      <c r="J488" s="187" t="s">
        <v>198</v>
      </c>
      <c r="K488" s="115">
        <v>1</v>
      </c>
      <c r="L488" s="115">
        <v>1</v>
      </c>
      <c r="M488" s="115">
        <v>1</v>
      </c>
    </row>
    <row r="489" spans="1:13" ht="15.75" customHeight="1" thickTop="1">
      <c r="A489" s="399"/>
      <c r="B489" s="286"/>
      <c r="C489" s="299"/>
      <c r="D489" s="337" t="s">
        <v>468</v>
      </c>
      <c r="E489" s="338"/>
      <c r="F489" s="338"/>
      <c r="G489" s="338"/>
      <c r="H489" s="338"/>
      <c r="I489" s="338"/>
      <c r="J489" s="338"/>
      <c r="K489" s="338"/>
      <c r="L489" s="338"/>
      <c r="M489" s="339"/>
    </row>
    <row r="490" spans="1:13" ht="15" customHeight="1">
      <c r="A490" s="399"/>
      <c r="B490" s="286"/>
      <c r="C490" s="299"/>
      <c r="D490" s="221" t="s">
        <v>466</v>
      </c>
      <c r="E490" s="254" t="s">
        <v>109</v>
      </c>
      <c r="F490" s="254" t="s">
        <v>82</v>
      </c>
      <c r="G490" s="256"/>
      <c r="H490" s="40" t="s">
        <v>105</v>
      </c>
      <c r="I490" s="46">
        <v>31889.599999999999</v>
      </c>
      <c r="J490" s="221" t="s">
        <v>111</v>
      </c>
      <c r="K490" s="270">
        <v>9154.2000000000007</v>
      </c>
      <c r="L490" s="270">
        <v>10554.36</v>
      </c>
      <c r="M490" s="270">
        <v>12181.04</v>
      </c>
    </row>
    <row r="491" spans="1:13">
      <c r="A491" s="399"/>
      <c r="B491" s="286"/>
      <c r="C491" s="299"/>
      <c r="D491" s="222"/>
      <c r="E491" s="226"/>
      <c r="F491" s="226"/>
      <c r="G491" s="257"/>
      <c r="H491" s="42" t="s">
        <v>375</v>
      </c>
      <c r="I491" s="51">
        <v>9154.2000000000007</v>
      </c>
      <c r="J491" s="222"/>
      <c r="K491" s="271"/>
      <c r="L491" s="271"/>
      <c r="M491" s="271"/>
    </row>
    <row r="492" spans="1:13">
      <c r="A492" s="399"/>
      <c r="B492" s="286"/>
      <c r="C492" s="299"/>
      <c r="D492" s="222"/>
      <c r="E492" s="226"/>
      <c r="F492" s="226"/>
      <c r="G492" s="257"/>
      <c r="H492" s="40" t="s">
        <v>376</v>
      </c>
      <c r="I492" s="46">
        <v>10554.36</v>
      </c>
      <c r="J492" s="223"/>
      <c r="K492" s="272"/>
      <c r="L492" s="272"/>
      <c r="M492" s="272"/>
    </row>
    <row r="493" spans="1:13" ht="15" customHeight="1">
      <c r="A493" s="399"/>
      <c r="B493" s="286"/>
      <c r="C493" s="299"/>
      <c r="D493" s="222"/>
      <c r="E493" s="226"/>
      <c r="F493" s="226"/>
      <c r="G493" s="257"/>
      <c r="H493" s="40" t="s">
        <v>377</v>
      </c>
      <c r="I493" s="46">
        <v>12181.04</v>
      </c>
      <c r="J493" s="221" t="s">
        <v>201</v>
      </c>
      <c r="K493" s="254">
        <v>285</v>
      </c>
      <c r="L493" s="254">
        <v>313</v>
      </c>
      <c r="M493" s="254">
        <v>344</v>
      </c>
    </row>
    <row r="494" spans="1:13" ht="15" customHeight="1">
      <c r="A494" s="399"/>
      <c r="B494" s="286"/>
      <c r="C494" s="299"/>
      <c r="D494" s="222"/>
      <c r="E494" s="226"/>
      <c r="F494" s="226"/>
      <c r="G494" s="226" t="s">
        <v>240</v>
      </c>
      <c r="H494" s="40" t="s">
        <v>105</v>
      </c>
      <c r="I494" s="104">
        <v>13252.24</v>
      </c>
      <c r="J494" s="222"/>
      <c r="K494" s="226"/>
      <c r="L494" s="226"/>
      <c r="M494" s="226"/>
    </row>
    <row r="495" spans="1:13">
      <c r="A495" s="399"/>
      <c r="B495" s="286"/>
      <c r="C495" s="299"/>
      <c r="D495" s="222"/>
      <c r="E495" s="226"/>
      <c r="F495" s="226"/>
      <c r="G495" s="226"/>
      <c r="H495" s="42" t="s">
        <v>375</v>
      </c>
      <c r="I495" s="104">
        <v>4203.72</v>
      </c>
      <c r="J495" s="223"/>
      <c r="K495" s="248"/>
      <c r="L495" s="248"/>
      <c r="M495" s="248"/>
    </row>
    <row r="496" spans="1:13" ht="15" customHeight="1">
      <c r="A496" s="399"/>
      <c r="B496" s="286"/>
      <c r="C496" s="299"/>
      <c r="D496" s="222"/>
      <c r="E496" s="226"/>
      <c r="F496" s="226"/>
      <c r="G496" s="226"/>
      <c r="H496" s="40" t="s">
        <v>376</v>
      </c>
      <c r="I496" s="104">
        <v>4413.91</v>
      </c>
      <c r="J496" s="221" t="s">
        <v>113</v>
      </c>
      <c r="K496" s="277">
        <v>32.119999999999997</v>
      </c>
      <c r="L496" s="320">
        <v>33.72</v>
      </c>
      <c r="M496" s="320">
        <v>35.409999999999997</v>
      </c>
    </row>
    <row r="497" spans="1:13">
      <c r="A497" s="399"/>
      <c r="B497" s="286"/>
      <c r="C497" s="299"/>
      <c r="D497" s="222"/>
      <c r="E497" s="226"/>
      <c r="F497" s="226"/>
      <c r="G497" s="226"/>
      <c r="H497" s="42" t="s">
        <v>377</v>
      </c>
      <c r="I497" s="104">
        <v>4634.6099999999997</v>
      </c>
      <c r="J497" s="222"/>
      <c r="K497" s="278"/>
      <c r="L497" s="321"/>
      <c r="M497" s="321"/>
    </row>
    <row r="498" spans="1:13" ht="15" customHeight="1">
      <c r="A498" s="399"/>
      <c r="B498" s="286"/>
      <c r="C498" s="299"/>
      <c r="D498" s="222"/>
      <c r="E498" s="226"/>
      <c r="F498" s="226"/>
      <c r="G498" s="226" t="s">
        <v>106</v>
      </c>
      <c r="H498" s="40" t="s">
        <v>105</v>
      </c>
      <c r="I498" s="102">
        <v>18637.36</v>
      </c>
      <c r="J498" s="223"/>
      <c r="K498" s="279"/>
      <c r="L498" s="322"/>
      <c r="M498" s="322"/>
    </row>
    <row r="499" spans="1:13" ht="15" customHeight="1">
      <c r="A499" s="399"/>
      <c r="B499" s="286"/>
      <c r="C499" s="299"/>
      <c r="D499" s="222"/>
      <c r="E499" s="226"/>
      <c r="F499" s="226"/>
      <c r="G499" s="226"/>
      <c r="H499" s="42" t="s">
        <v>375</v>
      </c>
      <c r="I499" s="102">
        <v>4950.4799999999996</v>
      </c>
      <c r="J499" s="221" t="s">
        <v>202</v>
      </c>
      <c r="K499" s="300">
        <v>1</v>
      </c>
      <c r="L499" s="300">
        <v>1</v>
      </c>
      <c r="M499" s="300">
        <v>1</v>
      </c>
    </row>
    <row r="500" spans="1:13">
      <c r="A500" s="399"/>
      <c r="B500" s="286"/>
      <c r="C500" s="299"/>
      <c r="D500" s="222"/>
      <c r="E500" s="226"/>
      <c r="F500" s="226"/>
      <c r="G500" s="226"/>
      <c r="H500" s="40" t="s">
        <v>376</v>
      </c>
      <c r="I500" s="102">
        <v>6140.45</v>
      </c>
      <c r="J500" s="222"/>
      <c r="K500" s="301"/>
      <c r="L500" s="301"/>
      <c r="M500" s="301"/>
    </row>
    <row r="501" spans="1:13" ht="16.5" customHeight="1" thickBot="1">
      <c r="A501" s="399"/>
      <c r="B501" s="286"/>
      <c r="C501" s="299"/>
      <c r="D501" s="224"/>
      <c r="E501" s="232"/>
      <c r="F501" s="232"/>
      <c r="G501" s="232"/>
      <c r="H501" s="180" t="s">
        <v>377</v>
      </c>
      <c r="I501" s="207">
        <v>7546.43</v>
      </c>
      <c r="J501" s="224"/>
      <c r="K501" s="302"/>
      <c r="L501" s="302"/>
      <c r="M501" s="302"/>
    </row>
    <row r="502" spans="1:13" ht="15.75" customHeight="1" thickTop="1">
      <c r="A502" s="399"/>
      <c r="B502" s="286"/>
      <c r="C502" s="299"/>
      <c r="D502" s="337" t="s">
        <v>467</v>
      </c>
      <c r="E502" s="338"/>
      <c r="F502" s="338"/>
      <c r="G502" s="338"/>
      <c r="H502" s="338"/>
      <c r="I502" s="338"/>
      <c r="J502" s="338"/>
      <c r="K502" s="338"/>
      <c r="L502" s="338"/>
      <c r="M502" s="339"/>
    </row>
    <row r="503" spans="1:13" ht="18" customHeight="1">
      <c r="A503" s="399"/>
      <c r="B503" s="286"/>
      <c r="C503" s="299"/>
      <c r="D503" s="221" t="s">
        <v>470</v>
      </c>
      <c r="E503" s="254" t="s">
        <v>109</v>
      </c>
      <c r="F503" s="254" t="s">
        <v>83</v>
      </c>
      <c r="G503" s="254" t="s">
        <v>106</v>
      </c>
      <c r="H503" s="179" t="s">
        <v>105</v>
      </c>
      <c r="I503" s="181">
        <v>2298.02</v>
      </c>
      <c r="J503" s="186" t="s">
        <v>111</v>
      </c>
      <c r="K503" s="174">
        <v>626.05999999999995</v>
      </c>
      <c r="L503" s="174">
        <v>771.66</v>
      </c>
      <c r="M503" s="174">
        <v>900.3</v>
      </c>
    </row>
    <row r="504" spans="1:13" ht="25.5">
      <c r="A504" s="399"/>
      <c r="B504" s="286"/>
      <c r="C504" s="299"/>
      <c r="D504" s="222"/>
      <c r="E504" s="226"/>
      <c r="F504" s="226"/>
      <c r="G504" s="226"/>
      <c r="H504" s="40" t="s">
        <v>375</v>
      </c>
      <c r="I504" s="46">
        <v>626.05999999999995</v>
      </c>
      <c r="J504" s="186" t="s">
        <v>151</v>
      </c>
      <c r="K504" s="5">
        <v>23</v>
      </c>
      <c r="L504" s="5">
        <v>27</v>
      </c>
      <c r="M504" s="5">
        <v>30</v>
      </c>
    </row>
    <row r="505" spans="1:13" ht="38.25">
      <c r="A505" s="399"/>
      <c r="B505" s="286"/>
      <c r="C505" s="299"/>
      <c r="D505" s="222"/>
      <c r="E505" s="226"/>
      <c r="F505" s="226"/>
      <c r="G505" s="226"/>
      <c r="H505" s="42" t="s">
        <v>376</v>
      </c>
      <c r="I505" s="51">
        <v>771.66</v>
      </c>
      <c r="J505" s="186" t="s">
        <v>141</v>
      </c>
      <c r="K505" s="174">
        <v>27.22</v>
      </c>
      <c r="L505" s="174">
        <v>28.58</v>
      </c>
      <c r="M505" s="174">
        <v>30.01</v>
      </c>
    </row>
    <row r="506" spans="1:13" ht="54.75" customHeight="1" thickBot="1">
      <c r="A506" s="399"/>
      <c r="B506" s="286"/>
      <c r="C506" s="299"/>
      <c r="D506" s="224"/>
      <c r="E506" s="232"/>
      <c r="F506" s="232"/>
      <c r="G506" s="232"/>
      <c r="H506" s="79" t="s">
        <v>377</v>
      </c>
      <c r="I506" s="82">
        <v>900.3</v>
      </c>
      <c r="J506" s="187" t="s">
        <v>198</v>
      </c>
      <c r="K506" s="115">
        <v>1</v>
      </c>
      <c r="L506" s="115">
        <v>1</v>
      </c>
      <c r="M506" s="115">
        <v>1</v>
      </c>
    </row>
    <row r="507" spans="1:13" ht="15.75" customHeight="1" thickTop="1">
      <c r="A507" s="399"/>
      <c r="B507" s="286"/>
      <c r="C507" s="299"/>
      <c r="D507" s="337" t="s">
        <v>469</v>
      </c>
      <c r="E507" s="338"/>
      <c r="F507" s="338"/>
      <c r="G507" s="338"/>
      <c r="H507" s="338"/>
      <c r="I507" s="338"/>
      <c r="J507" s="338"/>
      <c r="K507" s="338"/>
      <c r="L507" s="338"/>
      <c r="M507" s="339"/>
    </row>
    <row r="508" spans="1:13">
      <c r="A508" s="399"/>
      <c r="B508" s="286"/>
      <c r="C508" s="299"/>
      <c r="D508" s="340" t="s">
        <v>472</v>
      </c>
      <c r="E508" s="341"/>
      <c r="F508" s="341"/>
      <c r="G508" s="341"/>
      <c r="H508" s="341"/>
      <c r="I508" s="341"/>
      <c r="J508" s="341"/>
      <c r="K508" s="341"/>
      <c r="L508" s="341"/>
      <c r="M508" s="342"/>
    </row>
    <row r="509" spans="1:13" ht="15" customHeight="1">
      <c r="A509" s="399"/>
      <c r="B509" s="286"/>
      <c r="C509" s="299"/>
      <c r="D509" s="221" t="s">
        <v>473</v>
      </c>
      <c r="E509" s="254" t="s">
        <v>109</v>
      </c>
      <c r="F509" s="254" t="s">
        <v>44</v>
      </c>
      <c r="G509" s="256"/>
      <c r="H509" s="40" t="s">
        <v>105</v>
      </c>
      <c r="I509" s="46">
        <v>167910.97</v>
      </c>
      <c r="J509" s="221" t="s">
        <v>111</v>
      </c>
      <c r="K509" s="270">
        <v>39360.1</v>
      </c>
      <c r="L509" s="270">
        <v>54266.400000000001</v>
      </c>
      <c r="M509" s="270">
        <v>74284.47</v>
      </c>
    </row>
    <row r="510" spans="1:13">
      <c r="A510" s="399"/>
      <c r="B510" s="286"/>
      <c r="C510" s="299"/>
      <c r="D510" s="222"/>
      <c r="E510" s="226"/>
      <c r="F510" s="226"/>
      <c r="G510" s="257"/>
      <c r="H510" s="42" t="s">
        <v>375</v>
      </c>
      <c r="I510" s="51">
        <v>39360.1</v>
      </c>
      <c r="J510" s="222"/>
      <c r="K510" s="271"/>
      <c r="L510" s="271"/>
      <c r="M510" s="271"/>
    </row>
    <row r="511" spans="1:13">
      <c r="A511" s="399"/>
      <c r="B511" s="286"/>
      <c r="C511" s="299"/>
      <c r="D511" s="222"/>
      <c r="E511" s="226"/>
      <c r="F511" s="226"/>
      <c r="G511" s="257"/>
      <c r="H511" s="40" t="s">
        <v>376</v>
      </c>
      <c r="I511" s="46">
        <v>54266.399999999994</v>
      </c>
      <c r="J511" s="223"/>
      <c r="K511" s="272"/>
      <c r="L511" s="272"/>
      <c r="M511" s="272"/>
    </row>
    <row r="512" spans="1:13" ht="15" customHeight="1">
      <c r="A512" s="399"/>
      <c r="B512" s="286"/>
      <c r="C512" s="299"/>
      <c r="D512" s="222"/>
      <c r="E512" s="226"/>
      <c r="F512" s="226"/>
      <c r="G512" s="257"/>
      <c r="H512" s="40" t="s">
        <v>377</v>
      </c>
      <c r="I512" s="46">
        <v>74284.47</v>
      </c>
      <c r="J512" s="221" t="s">
        <v>181</v>
      </c>
      <c r="K512" s="254">
        <v>69</v>
      </c>
      <c r="L512" s="254">
        <v>90</v>
      </c>
      <c r="M512" s="254">
        <v>117</v>
      </c>
    </row>
    <row r="513" spans="1:13" ht="15" customHeight="1">
      <c r="A513" s="399"/>
      <c r="B513" s="286"/>
      <c r="C513" s="299"/>
      <c r="D513" s="222"/>
      <c r="E513" s="226"/>
      <c r="F513" s="226"/>
      <c r="G513" s="226" t="s">
        <v>240</v>
      </c>
      <c r="H513" s="40" t="s">
        <v>105</v>
      </c>
      <c r="I513" s="104">
        <v>39909.53</v>
      </c>
      <c r="J513" s="222"/>
      <c r="K513" s="226"/>
      <c r="L513" s="226"/>
      <c r="M513" s="226"/>
    </row>
    <row r="514" spans="1:13">
      <c r="A514" s="399"/>
      <c r="B514" s="286"/>
      <c r="C514" s="299"/>
      <c r="D514" s="222"/>
      <c r="E514" s="226"/>
      <c r="F514" s="226"/>
      <c r="G514" s="226"/>
      <c r="H514" s="42" t="s">
        <v>375</v>
      </c>
      <c r="I514" s="104">
        <v>12659.64</v>
      </c>
      <c r="J514" s="223"/>
      <c r="K514" s="248"/>
      <c r="L514" s="248"/>
      <c r="M514" s="248"/>
    </row>
    <row r="515" spans="1:13" ht="15" customHeight="1">
      <c r="A515" s="399"/>
      <c r="B515" s="286"/>
      <c r="C515" s="299"/>
      <c r="D515" s="222"/>
      <c r="E515" s="226"/>
      <c r="F515" s="226"/>
      <c r="G515" s="226"/>
      <c r="H515" s="40" t="s">
        <v>376</v>
      </c>
      <c r="I515" s="104">
        <v>13292.63</v>
      </c>
      <c r="J515" s="221" t="s">
        <v>113</v>
      </c>
      <c r="K515" s="277">
        <v>570.44000000000005</v>
      </c>
      <c r="L515" s="320">
        <v>602.96</v>
      </c>
      <c r="M515" s="320">
        <v>634.91</v>
      </c>
    </row>
    <row r="516" spans="1:13">
      <c r="A516" s="399"/>
      <c r="B516" s="286"/>
      <c r="C516" s="299"/>
      <c r="D516" s="222"/>
      <c r="E516" s="226"/>
      <c r="F516" s="226"/>
      <c r="G516" s="226"/>
      <c r="H516" s="42" t="s">
        <v>377</v>
      </c>
      <c r="I516" s="104">
        <v>13957.26</v>
      </c>
      <c r="J516" s="222"/>
      <c r="K516" s="278"/>
      <c r="L516" s="321"/>
      <c r="M516" s="321"/>
    </row>
    <row r="517" spans="1:13" ht="15" customHeight="1">
      <c r="A517" s="399"/>
      <c r="B517" s="286"/>
      <c r="C517" s="299"/>
      <c r="D517" s="222"/>
      <c r="E517" s="226"/>
      <c r="F517" s="226"/>
      <c r="G517" s="226" t="s">
        <v>106</v>
      </c>
      <c r="H517" s="40" t="s">
        <v>105</v>
      </c>
      <c r="I517" s="102">
        <v>128001.44</v>
      </c>
      <c r="J517" s="223"/>
      <c r="K517" s="279"/>
      <c r="L517" s="322"/>
      <c r="M517" s="322"/>
    </row>
    <row r="518" spans="1:13" ht="15" customHeight="1">
      <c r="A518" s="399"/>
      <c r="B518" s="286"/>
      <c r="C518" s="299"/>
      <c r="D518" s="222"/>
      <c r="E518" s="226"/>
      <c r="F518" s="226"/>
      <c r="G518" s="226"/>
      <c r="H518" s="42" t="s">
        <v>375</v>
      </c>
      <c r="I518" s="102">
        <v>26700.46</v>
      </c>
      <c r="J518" s="221" t="s">
        <v>289</v>
      </c>
      <c r="K518" s="300">
        <v>0.25</v>
      </c>
      <c r="L518" s="300">
        <v>0.25</v>
      </c>
      <c r="M518" s="300">
        <v>0.25</v>
      </c>
    </row>
    <row r="519" spans="1:13">
      <c r="A519" s="399"/>
      <c r="B519" s="286"/>
      <c r="C519" s="299"/>
      <c r="D519" s="222"/>
      <c r="E519" s="226"/>
      <c r="F519" s="226"/>
      <c r="G519" s="226"/>
      <c r="H519" s="40" t="s">
        <v>376</v>
      </c>
      <c r="I519" s="102">
        <v>40973.769999999997</v>
      </c>
      <c r="J519" s="222"/>
      <c r="K519" s="301"/>
      <c r="L519" s="301"/>
      <c r="M519" s="301"/>
    </row>
    <row r="520" spans="1:13" ht="17.25" customHeight="1" thickBot="1">
      <c r="A520" s="399"/>
      <c r="B520" s="286"/>
      <c r="C520" s="299"/>
      <c r="D520" s="224"/>
      <c r="E520" s="232"/>
      <c r="F520" s="232"/>
      <c r="G520" s="232"/>
      <c r="H520" s="180" t="s">
        <v>377</v>
      </c>
      <c r="I520" s="207">
        <v>60327.21</v>
      </c>
      <c r="J520" s="224"/>
      <c r="K520" s="302"/>
      <c r="L520" s="302"/>
      <c r="M520" s="302"/>
    </row>
    <row r="521" spans="1:13" ht="15.75" customHeight="1" thickTop="1">
      <c r="A521" s="399"/>
      <c r="B521" s="286"/>
      <c r="C521" s="299"/>
      <c r="D521" s="337" t="s">
        <v>471</v>
      </c>
      <c r="E521" s="338"/>
      <c r="F521" s="338"/>
      <c r="G521" s="338"/>
      <c r="H521" s="338"/>
      <c r="I521" s="338"/>
      <c r="J521" s="338"/>
      <c r="K521" s="338"/>
      <c r="L521" s="338"/>
      <c r="M521" s="339"/>
    </row>
    <row r="522" spans="1:13" ht="15" customHeight="1">
      <c r="A522" s="399"/>
      <c r="B522" s="286"/>
      <c r="C522" s="299"/>
      <c r="D522" s="221" t="s">
        <v>474</v>
      </c>
      <c r="E522" s="254" t="s">
        <v>109</v>
      </c>
      <c r="F522" s="254" t="s">
        <v>50</v>
      </c>
      <c r="G522" s="256"/>
      <c r="H522" s="40" t="s">
        <v>105</v>
      </c>
      <c r="I522" s="46">
        <v>908358.76</v>
      </c>
      <c r="J522" s="221" t="s">
        <v>111</v>
      </c>
      <c r="K522" s="270">
        <v>286553.38</v>
      </c>
      <c r="L522" s="270">
        <v>302875.44</v>
      </c>
      <c r="M522" s="270">
        <v>318929.94</v>
      </c>
    </row>
    <row r="523" spans="1:13">
      <c r="A523" s="399"/>
      <c r="B523" s="286"/>
      <c r="C523" s="299"/>
      <c r="D523" s="222"/>
      <c r="E523" s="226"/>
      <c r="F523" s="226"/>
      <c r="G523" s="257"/>
      <c r="H523" s="42" t="s">
        <v>375</v>
      </c>
      <c r="I523" s="51">
        <v>286553.38</v>
      </c>
      <c r="J523" s="222"/>
      <c r="K523" s="271"/>
      <c r="L523" s="271"/>
      <c r="M523" s="271"/>
    </row>
    <row r="524" spans="1:13">
      <c r="A524" s="399"/>
      <c r="B524" s="286"/>
      <c r="C524" s="299"/>
      <c r="D524" s="222"/>
      <c r="E524" s="226"/>
      <c r="F524" s="226"/>
      <c r="G524" s="257"/>
      <c r="H524" s="40" t="s">
        <v>376</v>
      </c>
      <c r="I524" s="46">
        <v>302875.44</v>
      </c>
      <c r="J524" s="223"/>
      <c r="K524" s="272"/>
      <c r="L524" s="272"/>
      <c r="M524" s="272"/>
    </row>
    <row r="525" spans="1:13" ht="15" customHeight="1">
      <c r="A525" s="399"/>
      <c r="B525" s="286"/>
      <c r="C525" s="299"/>
      <c r="D525" s="222"/>
      <c r="E525" s="226"/>
      <c r="F525" s="226"/>
      <c r="G525" s="257"/>
      <c r="H525" s="40" t="s">
        <v>377</v>
      </c>
      <c r="I525" s="46">
        <v>318929.94</v>
      </c>
      <c r="J525" s="221" t="s">
        <v>164</v>
      </c>
      <c r="K525" s="307">
        <v>1946</v>
      </c>
      <c r="L525" s="307">
        <v>1946</v>
      </c>
      <c r="M525" s="307">
        <v>1946</v>
      </c>
    </row>
    <row r="526" spans="1:13" ht="15" customHeight="1">
      <c r="A526" s="399"/>
      <c r="B526" s="286"/>
      <c r="C526" s="299"/>
      <c r="D526" s="222"/>
      <c r="E526" s="226"/>
      <c r="F526" s="226"/>
      <c r="G526" s="226" t="s">
        <v>240</v>
      </c>
      <c r="H526" s="40" t="s">
        <v>105</v>
      </c>
      <c r="I526" s="103">
        <v>56601</v>
      </c>
      <c r="J526" s="222"/>
      <c r="K526" s="308"/>
      <c r="L526" s="308"/>
      <c r="M526" s="308"/>
    </row>
    <row r="527" spans="1:13">
      <c r="A527" s="399"/>
      <c r="B527" s="286"/>
      <c r="C527" s="299"/>
      <c r="D527" s="222"/>
      <c r="E527" s="226"/>
      <c r="F527" s="226"/>
      <c r="G527" s="226"/>
      <c r="H527" s="42" t="s">
        <v>375</v>
      </c>
      <c r="I527" s="103">
        <v>17954.32</v>
      </c>
      <c r="J527" s="223"/>
      <c r="K527" s="309"/>
      <c r="L527" s="309"/>
      <c r="M527" s="309"/>
    </row>
    <row r="528" spans="1:13" ht="15" customHeight="1">
      <c r="A528" s="399"/>
      <c r="B528" s="286"/>
      <c r="C528" s="299"/>
      <c r="D528" s="222"/>
      <c r="E528" s="226"/>
      <c r="F528" s="226"/>
      <c r="G528" s="226"/>
      <c r="H528" s="40" t="s">
        <v>376</v>
      </c>
      <c r="I528" s="103">
        <v>18852.04</v>
      </c>
      <c r="J528" s="221" t="s">
        <v>113</v>
      </c>
      <c r="K528" s="277">
        <v>147.25</v>
      </c>
      <c r="L528" s="277">
        <v>155.63999999999999</v>
      </c>
      <c r="M528" s="277">
        <v>163.89</v>
      </c>
    </row>
    <row r="529" spans="1:21">
      <c r="A529" s="399"/>
      <c r="B529" s="286"/>
      <c r="C529" s="299"/>
      <c r="D529" s="222"/>
      <c r="E529" s="226"/>
      <c r="F529" s="226"/>
      <c r="G529" s="226"/>
      <c r="H529" s="40" t="s">
        <v>377</v>
      </c>
      <c r="I529" s="41">
        <v>19794.64</v>
      </c>
      <c r="J529" s="222"/>
      <c r="K529" s="278"/>
      <c r="L529" s="278"/>
      <c r="M529" s="278"/>
    </row>
    <row r="530" spans="1:21" ht="15" customHeight="1">
      <c r="A530" s="399"/>
      <c r="B530" s="286"/>
      <c r="C530" s="299"/>
      <c r="D530" s="222"/>
      <c r="E530" s="226"/>
      <c r="F530" s="226"/>
      <c r="G530" s="226" t="s">
        <v>106</v>
      </c>
      <c r="H530" s="62" t="s">
        <v>105</v>
      </c>
      <c r="I530" s="108">
        <v>851757.76</v>
      </c>
      <c r="J530" s="223"/>
      <c r="K530" s="279"/>
      <c r="L530" s="279"/>
      <c r="M530" s="279"/>
    </row>
    <row r="531" spans="1:21" ht="15" customHeight="1">
      <c r="A531" s="399"/>
      <c r="B531" s="286"/>
      <c r="C531" s="299"/>
      <c r="D531" s="222"/>
      <c r="E531" s="226"/>
      <c r="F531" s="226"/>
      <c r="G531" s="226"/>
      <c r="H531" s="42" t="s">
        <v>375</v>
      </c>
      <c r="I531" s="102">
        <v>268599.06</v>
      </c>
      <c r="J531" s="221" t="s">
        <v>291</v>
      </c>
      <c r="K531" s="300" t="s">
        <v>283</v>
      </c>
      <c r="L531" s="300" t="s">
        <v>271</v>
      </c>
      <c r="M531" s="300" t="s">
        <v>272</v>
      </c>
    </row>
    <row r="532" spans="1:21">
      <c r="A532" s="399"/>
      <c r="B532" s="286"/>
      <c r="C532" s="299"/>
      <c r="D532" s="222"/>
      <c r="E532" s="226"/>
      <c r="F532" s="226"/>
      <c r="G532" s="226"/>
      <c r="H532" s="40" t="s">
        <v>376</v>
      </c>
      <c r="I532" s="102">
        <v>284023.40000000002</v>
      </c>
      <c r="J532" s="222"/>
      <c r="K532" s="301"/>
      <c r="L532" s="301"/>
      <c r="M532" s="301"/>
    </row>
    <row r="533" spans="1:21" ht="15.75" thickBot="1">
      <c r="A533" s="399"/>
      <c r="B533" s="286"/>
      <c r="C533" s="299"/>
      <c r="D533" s="224"/>
      <c r="E533" s="232"/>
      <c r="F533" s="232"/>
      <c r="G533" s="232"/>
      <c r="H533" s="180" t="s">
        <v>377</v>
      </c>
      <c r="I533" s="207">
        <v>299135.3</v>
      </c>
      <c r="J533" s="224"/>
      <c r="K533" s="302"/>
      <c r="L533" s="302"/>
      <c r="M533" s="302"/>
    </row>
    <row r="534" spans="1:21" ht="15.75" customHeight="1" thickTop="1">
      <c r="A534" s="399"/>
      <c r="B534" s="286"/>
      <c r="C534" s="299"/>
      <c r="D534" s="330" t="s">
        <v>489</v>
      </c>
      <c r="E534" s="331"/>
      <c r="F534" s="331"/>
      <c r="G534" s="331"/>
      <c r="H534" s="331"/>
      <c r="I534" s="331"/>
      <c r="J534" s="331"/>
      <c r="K534" s="331"/>
      <c r="L534" s="331"/>
      <c r="M534" s="332"/>
    </row>
    <row r="535" spans="1:21" ht="15" customHeight="1">
      <c r="A535" s="399"/>
      <c r="B535" s="286"/>
      <c r="C535" s="299"/>
      <c r="D535" s="333" t="s">
        <v>490</v>
      </c>
      <c r="E535" s="334"/>
      <c r="F535" s="334"/>
      <c r="G535" s="334"/>
      <c r="H535" s="334"/>
      <c r="I535" s="334"/>
      <c r="J535" s="334"/>
      <c r="K535" s="334"/>
      <c r="L535" s="334"/>
      <c r="M535" s="335"/>
    </row>
    <row r="536" spans="1:21" ht="27.75" customHeight="1">
      <c r="A536" s="399"/>
      <c r="B536" s="286"/>
      <c r="C536" s="299"/>
      <c r="D536" s="221" t="s">
        <v>496</v>
      </c>
      <c r="E536" s="254" t="s">
        <v>109</v>
      </c>
      <c r="F536" s="254" t="s">
        <v>44</v>
      </c>
      <c r="G536" s="254" t="s">
        <v>106</v>
      </c>
      <c r="H536" s="179" t="s">
        <v>105</v>
      </c>
      <c r="I536" s="53">
        <v>46173.1</v>
      </c>
      <c r="J536" s="186" t="s">
        <v>111</v>
      </c>
      <c r="K536" s="117">
        <v>13456</v>
      </c>
      <c r="L536" s="117">
        <v>16214</v>
      </c>
      <c r="M536" s="117">
        <v>16503.099999999999</v>
      </c>
      <c r="N536" s="138"/>
    </row>
    <row r="537" spans="1:21" ht="25.5">
      <c r="A537" s="399"/>
      <c r="B537" s="286"/>
      <c r="C537" s="299"/>
      <c r="D537" s="222"/>
      <c r="E537" s="226"/>
      <c r="F537" s="226"/>
      <c r="G537" s="226"/>
      <c r="H537" s="40" t="s">
        <v>375</v>
      </c>
      <c r="I537" s="46">
        <v>13456</v>
      </c>
      <c r="J537" s="186" t="s">
        <v>494</v>
      </c>
      <c r="K537" s="177">
        <v>40</v>
      </c>
      <c r="L537" s="177">
        <v>45</v>
      </c>
      <c r="M537" s="177">
        <v>49</v>
      </c>
    </row>
    <row r="538" spans="1:21" ht="38.25">
      <c r="A538" s="399"/>
      <c r="B538" s="286"/>
      <c r="C538" s="299"/>
      <c r="D538" s="222"/>
      <c r="E538" s="226"/>
      <c r="F538" s="226"/>
      <c r="G538" s="226"/>
      <c r="H538" s="42" t="s">
        <v>376</v>
      </c>
      <c r="I538" s="51">
        <v>16214</v>
      </c>
      <c r="J538" s="186" t="s">
        <v>113</v>
      </c>
      <c r="K538" s="174">
        <v>336.4</v>
      </c>
      <c r="L538" s="175">
        <v>337.7</v>
      </c>
      <c r="M538" s="175">
        <v>336.8</v>
      </c>
    </row>
    <row r="539" spans="1:21" ht="26.25" thickBot="1">
      <c r="A539" s="399"/>
      <c r="B539" s="286"/>
      <c r="C539" s="299"/>
      <c r="D539" s="224"/>
      <c r="E539" s="232"/>
      <c r="F539" s="232"/>
      <c r="G539" s="232"/>
      <c r="H539" s="79" t="s">
        <v>377</v>
      </c>
      <c r="I539" s="82">
        <v>16503.099999999999</v>
      </c>
      <c r="J539" s="187" t="s">
        <v>495</v>
      </c>
      <c r="K539" s="115">
        <v>1</v>
      </c>
      <c r="L539" s="115">
        <v>1</v>
      </c>
      <c r="M539" s="115">
        <v>1</v>
      </c>
    </row>
    <row r="540" spans="1:21" ht="21" customHeight="1" thickTop="1">
      <c r="A540" s="399"/>
      <c r="B540" s="286"/>
      <c r="C540" s="299"/>
      <c r="D540" s="230" t="s">
        <v>516</v>
      </c>
      <c r="E540" s="306"/>
      <c r="F540" s="306"/>
      <c r="G540" s="306"/>
      <c r="H540" s="306"/>
      <c r="I540" s="306"/>
      <c r="J540" s="306"/>
      <c r="K540" s="306"/>
      <c r="L540" s="306"/>
      <c r="M540" s="231"/>
    </row>
    <row r="541" spans="1:21" ht="17.25" customHeight="1">
      <c r="A541" s="399"/>
      <c r="B541" s="286"/>
      <c r="C541" s="299"/>
      <c r="D541" s="221" t="s">
        <v>517</v>
      </c>
      <c r="E541" s="254" t="s">
        <v>109</v>
      </c>
      <c r="F541" s="249" t="s">
        <v>49</v>
      </c>
      <c r="G541" s="254" t="s">
        <v>106</v>
      </c>
      <c r="H541" s="40" t="s">
        <v>105</v>
      </c>
      <c r="I541" s="46">
        <v>2756.65</v>
      </c>
      <c r="J541" s="186" t="s">
        <v>111</v>
      </c>
      <c r="K541" s="117">
        <v>648.89</v>
      </c>
      <c r="L541" s="117">
        <v>886.23</v>
      </c>
      <c r="M541" s="117">
        <v>1221.53</v>
      </c>
      <c r="O541" s="310" t="s">
        <v>240</v>
      </c>
      <c r="P541" s="336"/>
      <c r="Q541" s="163"/>
      <c r="R541" s="20">
        <v>33786.089999999997</v>
      </c>
      <c r="S541" s="9">
        <v>10717.23</v>
      </c>
      <c r="T541" s="9">
        <v>11253.1</v>
      </c>
      <c r="U541" s="9">
        <v>11815.760000000002</v>
      </c>
    </row>
    <row r="542" spans="1:21" ht="38.25">
      <c r="A542" s="399"/>
      <c r="B542" s="286"/>
      <c r="C542" s="299"/>
      <c r="D542" s="222"/>
      <c r="E542" s="226"/>
      <c r="F542" s="249"/>
      <c r="G542" s="226"/>
      <c r="H542" s="42" t="s">
        <v>375</v>
      </c>
      <c r="I542" s="51">
        <v>648.89</v>
      </c>
      <c r="J542" s="186" t="s">
        <v>204</v>
      </c>
      <c r="K542" s="116">
        <v>82138</v>
      </c>
      <c r="L542" s="116">
        <v>106778</v>
      </c>
      <c r="M542" s="116">
        <v>138810</v>
      </c>
      <c r="O542" s="305" t="s">
        <v>106</v>
      </c>
      <c r="P542" s="336"/>
      <c r="Q542" s="68"/>
      <c r="R542" s="17">
        <v>142631.12</v>
      </c>
      <c r="S542" s="9">
        <v>31003.15</v>
      </c>
      <c r="T542" s="9">
        <v>45292.09</v>
      </c>
      <c r="U542" s="9">
        <v>66335.88</v>
      </c>
    </row>
    <row r="543" spans="1:21" ht="38.25">
      <c r="A543" s="399"/>
      <c r="B543" s="286"/>
      <c r="C543" s="299"/>
      <c r="D543" s="222"/>
      <c r="E543" s="226"/>
      <c r="F543" s="249"/>
      <c r="G543" s="226"/>
      <c r="H543" s="40" t="s">
        <v>376</v>
      </c>
      <c r="I543" s="46">
        <v>886.23</v>
      </c>
      <c r="J543" s="186" t="s">
        <v>203</v>
      </c>
      <c r="K543" s="11">
        <v>7.9000000000000008E-3</v>
      </c>
      <c r="L543" s="12">
        <v>8.3000000000000001E-3</v>
      </c>
      <c r="M543" s="12">
        <v>8.8000000000000005E-3</v>
      </c>
    </row>
    <row r="544" spans="1:21" ht="42" customHeight="1" thickBot="1">
      <c r="A544" s="399"/>
      <c r="B544" s="286"/>
      <c r="C544" s="299"/>
      <c r="D544" s="224"/>
      <c r="E544" s="232"/>
      <c r="F544" s="249"/>
      <c r="G544" s="232"/>
      <c r="H544" s="180" t="s">
        <v>377</v>
      </c>
      <c r="I544" s="76">
        <v>1221.53</v>
      </c>
      <c r="J544" s="187" t="s">
        <v>273</v>
      </c>
      <c r="K544" s="115">
        <v>1</v>
      </c>
      <c r="L544" s="115">
        <v>1</v>
      </c>
      <c r="M544" s="115">
        <v>1</v>
      </c>
    </row>
    <row r="545" spans="1:13" ht="17.25" customHeight="1" thickTop="1">
      <c r="A545" s="399"/>
      <c r="B545" s="286"/>
      <c r="C545" s="299"/>
      <c r="D545" s="229" t="s">
        <v>0</v>
      </c>
      <c r="E545" s="225" t="s">
        <v>109</v>
      </c>
      <c r="F545" s="249" t="s">
        <v>49</v>
      </c>
      <c r="G545" s="225" t="s">
        <v>106</v>
      </c>
      <c r="H545" s="62" t="s">
        <v>105</v>
      </c>
      <c r="I545" s="56">
        <v>48399.94</v>
      </c>
      <c r="J545" s="168" t="s">
        <v>111</v>
      </c>
      <c r="K545" s="169">
        <v>10960.49</v>
      </c>
      <c r="L545" s="169">
        <v>15803</v>
      </c>
      <c r="M545" s="169">
        <v>21636.45</v>
      </c>
    </row>
    <row r="546" spans="1:13" ht="38.25">
      <c r="A546" s="399"/>
      <c r="B546" s="286"/>
      <c r="C546" s="299"/>
      <c r="D546" s="222"/>
      <c r="E546" s="226"/>
      <c r="F546" s="249"/>
      <c r="G546" s="226"/>
      <c r="H546" s="42" t="s">
        <v>375</v>
      </c>
      <c r="I546" s="51">
        <v>10960.49</v>
      </c>
      <c r="J546" s="186" t="s">
        <v>205</v>
      </c>
      <c r="K546" s="116">
        <v>41069</v>
      </c>
      <c r="L546" s="116">
        <v>56039</v>
      </c>
      <c r="M546" s="116">
        <v>72850</v>
      </c>
    </row>
    <row r="547" spans="1:13" ht="38.25">
      <c r="A547" s="399"/>
      <c r="B547" s="286"/>
      <c r="C547" s="299"/>
      <c r="D547" s="222"/>
      <c r="E547" s="226"/>
      <c r="F547" s="249"/>
      <c r="G547" s="226"/>
      <c r="H547" s="40" t="s">
        <v>376</v>
      </c>
      <c r="I547" s="46">
        <v>15803</v>
      </c>
      <c r="J547" s="186" t="s">
        <v>206</v>
      </c>
      <c r="K547" s="2">
        <v>0.26700000000000002</v>
      </c>
      <c r="L547" s="3">
        <v>0.28199999999999997</v>
      </c>
      <c r="M547" s="3">
        <v>0.29699999999999999</v>
      </c>
    </row>
    <row r="548" spans="1:13" ht="66.75" customHeight="1" thickBot="1">
      <c r="A548" s="399"/>
      <c r="B548" s="286"/>
      <c r="C548" s="299"/>
      <c r="D548" s="224"/>
      <c r="E548" s="232"/>
      <c r="F548" s="249"/>
      <c r="G548" s="232"/>
      <c r="H548" s="180" t="s">
        <v>377</v>
      </c>
      <c r="I548" s="76">
        <v>21636.45</v>
      </c>
      <c r="J548" s="187" t="s">
        <v>274</v>
      </c>
      <c r="K548" s="115">
        <v>1</v>
      </c>
      <c r="L548" s="115">
        <v>1</v>
      </c>
      <c r="M548" s="115">
        <v>1</v>
      </c>
    </row>
    <row r="549" spans="1:13" ht="18.75" customHeight="1" thickTop="1">
      <c r="A549" s="399"/>
      <c r="B549" s="286"/>
      <c r="C549" s="299"/>
      <c r="D549" s="229" t="s">
        <v>1</v>
      </c>
      <c r="E549" s="225" t="s">
        <v>154</v>
      </c>
      <c r="F549" s="249" t="s">
        <v>49</v>
      </c>
      <c r="G549" s="225" t="s">
        <v>106</v>
      </c>
      <c r="H549" s="62" t="s">
        <v>105</v>
      </c>
      <c r="I549" s="56">
        <v>34956.639999999999</v>
      </c>
      <c r="J549" s="168" t="s">
        <v>111</v>
      </c>
      <c r="K549" s="169">
        <v>7945.35</v>
      </c>
      <c r="L549" s="169">
        <v>11348.1</v>
      </c>
      <c r="M549" s="169">
        <v>15663.18</v>
      </c>
    </row>
    <row r="550" spans="1:13" ht="38.25">
      <c r="A550" s="399"/>
      <c r="B550" s="286"/>
      <c r="C550" s="299"/>
      <c r="D550" s="222"/>
      <c r="E550" s="226"/>
      <c r="F550" s="249"/>
      <c r="G550" s="226"/>
      <c r="H550" s="42" t="s">
        <v>375</v>
      </c>
      <c r="I550" s="51">
        <v>7945.36</v>
      </c>
      <c r="J550" s="186" t="s">
        <v>204</v>
      </c>
      <c r="K550" s="116">
        <v>10267</v>
      </c>
      <c r="L550" s="116">
        <v>14010</v>
      </c>
      <c r="M550" s="116">
        <v>18213</v>
      </c>
    </row>
    <row r="551" spans="1:13" ht="38.25">
      <c r="A551" s="399"/>
      <c r="B551" s="286"/>
      <c r="C551" s="299"/>
      <c r="D551" s="222"/>
      <c r="E551" s="226"/>
      <c r="F551" s="249"/>
      <c r="G551" s="226"/>
      <c r="H551" s="40" t="s">
        <v>376</v>
      </c>
      <c r="I551" s="46">
        <v>11348.1</v>
      </c>
      <c r="J551" s="186" t="s">
        <v>206</v>
      </c>
      <c r="K551" s="174">
        <v>0.77</v>
      </c>
      <c r="L551" s="175">
        <v>0.81</v>
      </c>
      <c r="M551" s="175">
        <v>0.86</v>
      </c>
    </row>
    <row r="552" spans="1:13" ht="42" customHeight="1" thickBot="1">
      <c r="A552" s="399"/>
      <c r="B552" s="286"/>
      <c r="C552" s="299"/>
      <c r="D552" s="224"/>
      <c r="E552" s="232"/>
      <c r="F552" s="249"/>
      <c r="G552" s="232"/>
      <c r="H552" s="180" t="s">
        <v>377</v>
      </c>
      <c r="I552" s="76">
        <v>15663.18</v>
      </c>
      <c r="J552" s="187" t="s">
        <v>275</v>
      </c>
      <c r="K552" s="115">
        <v>1</v>
      </c>
      <c r="L552" s="115">
        <v>1</v>
      </c>
      <c r="M552" s="115">
        <v>1</v>
      </c>
    </row>
    <row r="553" spans="1:13" ht="18" customHeight="1" thickTop="1">
      <c r="A553" s="399"/>
      <c r="B553" s="286"/>
      <c r="C553" s="299"/>
      <c r="D553" s="229" t="s">
        <v>2</v>
      </c>
      <c r="E553" s="225" t="s">
        <v>109</v>
      </c>
      <c r="F553" s="225" t="s">
        <v>49</v>
      </c>
      <c r="G553" s="284"/>
      <c r="H553" s="62" t="s">
        <v>105</v>
      </c>
      <c r="I553" s="56">
        <v>30004.43</v>
      </c>
      <c r="J553" s="229" t="s">
        <v>111</v>
      </c>
      <c r="K553" s="329">
        <v>7172.02</v>
      </c>
      <c r="L553" s="329">
        <v>10655.19</v>
      </c>
      <c r="M553" s="329">
        <v>15170.8</v>
      </c>
    </row>
    <row r="554" spans="1:13">
      <c r="A554" s="399"/>
      <c r="B554" s="286"/>
      <c r="C554" s="299"/>
      <c r="D554" s="222"/>
      <c r="E554" s="226"/>
      <c r="F554" s="226"/>
      <c r="G554" s="257"/>
      <c r="H554" s="42" t="s">
        <v>375</v>
      </c>
      <c r="I554" s="51">
        <v>7172.02</v>
      </c>
      <c r="J554" s="222"/>
      <c r="K554" s="271"/>
      <c r="L554" s="271"/>
      <c r="M554" s="271"/>
    </row>
    <row r="555" spans="1:13">
      <c r="A555" s="399"/>
      <c r="B555" s="286"/>
      <c r="C555" s="299"/>
      <c r="D555" s="222"/>
      <c r="E555" s="226"/>
      <c r="F555" s="226"/>
      <c r="G555" s="257"/>
      <c r="H555" s="40" t="s">
        <v>376</v>
      </c>
      <c r="I555" s="46">
        <v>9640.41</v>
      </c>
      <c r="J555" s="223"/>
      <c r="K555" s="272"/>
      <c r="L555" s="272"/>
      <c r="M555" s="272"/>
    </row>
    <row r="556" spans="1:13" ht="15" customHeight="1">
      <c r="A556" s="399"/>
      <c r="B556" s="286"/>
      <c r="C556" s="299"/>
      <c r="D556" s="222"/>
      <c r="E556" s="226"/>
      <c r="F556" s="226"/>
      <c r="G556" s="257"/>
      <c r="H556" s="40" t="s">
        <v>377</v>
      </c>
      <c r="I556" s="46">
        <v>13192</v>
      </c>
      <c r="J556" s="221" t="s">
        <v>207</v>
      </c>
      <c r="K556" s="307">
        <v>39030</v>
      </c>
      <c r="L556" s="307">
        <v>50739</v>
      </c>
      <c r="M556" s="307">
        <v>65960</v>
      </c>
    </row>
    <row r="557" spans="1:13" ht="15" customHeight="1">
      <c r="A557" s="399"/>
      <c r="B557" s="286"/>
      <c r="C557" s="299"/>
      <c r="D557" s="222"/>
      <c r="E557" s="226"/>
      <c r="F557" s="226"/>
      <c r="G557" s="226" t="s">
        <v>240</v>
      </c>
      <c r="H557" s="40" t="s">
        <v>105</v>
      </c>
      <c r="I557" s="103">
        <v>12568.46</v>
      </c>
      <c r="J557" s="222"/>
      <c r="K557" s="308"/>
      <c r="L557" s="308"/>
      <c r="M557" s="308"/>
    </row>
    <row r="558" spans="1:13">
      <c r="A558" s="399"/>
      <c r="B558" s="286"/>
      <c r="C558" s="299"/>
      <c r="D558" s="222"/>
      <c r="E558" s="226"/>
      <c r="F558" s="226"/>
      <c r="G558" s="226"/>
      <c r="H558" s="42" t="s">
        <v>375</v>
      </c>
      <c r="I558" s="103">
        <v>3986.82</v>
      </c>
      <c r="J558" s="223"/>
      <c r="K558" s="309"/>
      <c r="L558" s="309"/>
      <c r="M558" s="309"/>
    </row>
    <row r="559" spans="1:13" ht="15" customHeight="1">
      <c r="A559" s="399"/>
      <c r="B559" s="286"/>
      <c r="C559" s="299"/>
      <c r="D559" s="222"/>
      <c r="E559" s="226"/>
      <c r="F559" s="226"/>
      <c r="G559" s="226"/>
      <c r="H559" s="40" t="s">
        <v>376</v>
      </c>
      <c r="I559" s="103">
        <v>4186.17</v>
      </c>
      <c r="J559" s="221" t="s">
        <v>208</v>
      </c>
      <c r="K559" s="277">
        <v>0.18</v>
      </c>
      <c r="L559" s="320">
        <v>0.19</v>
      </c>
      <c r="M559" s="320">
        <v>0.2</v>
      </c>
    </row>
    <row r="560" spans="1:13">
      <c r="A560" s="399"/>
      <c r="B560" s="286"/>
      <c r="C560" s="299"/>
      <c r="D560" s="222"/>
      <c r="E560" s="226"/>
      <c r="F560" s="226"/>
      <c r="G560" s="226"/>
      <c r="H560" s="42" t="s">
        <v>377</v>
      </c>
      <c r="I560" s="103">
        <v>4395.47</v>
      </c>
      <c r="J560" s="222"/>
      <c r="K560" s="278"/>
      <c r="L560" s="321"/>
      <c r="M560" s="321"/>
    </row>
    <row r="561" spans="1:13" ht="15" customHeight="1">
      <c r="A561" s="399"/>
      <c r="B561" s="286"/>
      <c r="C561" s="299"/>
      <c r="D561" s="222"/>
      <c r="E561" s="226"/>
      <c r="F561" s="226"/>
      <c r="G561" s="226" t="s">
        <v>106</v>
      </c>
      <c r="H561" s="40" t="s">
        <v>105</v>
      </c>
      <c r="I561" s="102">
        <v>17435.97</v>
      </c>
      <c r="J561" s="223"/>
      <c r="K561" s="279"/>
      <c r="L561" s="322"/>
      <c r="M561" s="322"/>
    </row>
    <row r="562" spans="1:13" ht="15" customHeight="1">
      <c r="A562" s="399"/>
      <c r="B562" s="286"/>
      <c r="C562" s="299"/>
      <c r="D562" s="222"/>
      <c r="E562" s="226"/>
      <c r="F562" s="226"/>
      <c r="G562" s="226"/>
      <c r="H562" s="42" t="s">
        <v>375</v>
      </c>
      <c r="I562" s="102">
        <v>3185.2</v>
      </c>
      <c r="J562" s="221" t="s">
        <v>209</v>
      </c>
      <c r="K562" s="300">
        <v>1</v>
      </c>
      <c r="L562" s="300">
        <v>1</v>
      </c>
      <c r="M562" s="300">
        <v>1</v>
      </c>
    </row>
    <row r="563" spans="1:13">
      <c r="A563" s="399"/>
      <c r="B563" s="286"/>
      <c r="C563" s="299"/>
      <c r="D563" s="222"/>
      <c r="E563" s="226"/>
      <c r="F563" s="226"/>
      <c r="G563" s="226"/>
      <c r="H563" s="40" t="s">
        <v>376</v>
      </c>
      <c r="I563" s="102">
        <v>5454.24</v>
      </c>
      <c r="J563" s="222"/>
      <c r="K563" s="301"/>
      <c r="L563" s="301"/>
      <c r="M563" s="301"/>
    </row>
    <row r="564" spans="1:13" ht="21" customHeight="1" thickBot="1">
      <c r="A564" s="399"/>
      <c r="B564" s="286"/>
      <c r="C564" s="299"/>
      <c r="D564" s="224"/>
      <c r="E564" s="232"/>
      <c r="F564" s="232"/>
      <c r="G564" s="232"/>
      <c r="H564" s="180" t="s">
        <v>377</v>
      </c>
      <c r="I564" s="207">
        <v>8796.5300000000007</v>
      </c>
      <c r="J564" s="224"/>
      <c r="K564" s="302"/>
      <c r="L564" s="302"/>
      <c r="M564" s="302"/>
    </row>
    <row r="565" spans="1:13" ht="18" customHeight="1" thickTop="1">
      <c r="A565" s="399"/>
      <c r="B565" s="286"/>
      <c r="C565" s="299"/>
      <c r="D565" s="229" t="s">
        <v>3</v>
      </c>
      <c r="E565" s="225" t="s">
        <v>109</v>
      </c>
      <c r="F565" s="225" t="s">
        <v>49</v>
      </c>
      <c r="G565" s="284"/>
      <c r="H565" s="62" t="s">
        <v>105</v>
      </c>
      <c r="I565" s="56">
        <v>46612.7</v>
      </c>
      <c r="J565" s="229" t="s">
        <v>111</v>
      </c>
      <c r="K565" s="329">
        <v>10953.62</v>
      </c>
      <c r="L565" s="329">
        <v>15052</v>
      </c>
      <c r="M565" s="329">
        <v>20607.080000000002</v>
      </c>
    </row>
    <row r="566" spans="1:13">
      <c r="A566" s="399"/>
      <c r="B566" s="286"/>
      <c r="C566" s="299"/>
      <c r="D566" s="222"/>
      <c r="E566" s="226"/>
      <c r="F566" s="226"/>
      <c r="G566" s="257"/>
      <c r="H566" s="42" t="s">
        <v>375</v>
      </c>
      <c r="I566" s="51">
        <v>10953.619999999999</v>
      </c>
      <c r="J566" s="222"/>
      <c r="K566" s="271"/>
      <c r="L566" s="271"/>
      <c r="M566" s="271"/>
    </row>
    <row r="567" spans="1:13">
      <c r="A567" s="399"/>
      <c r="B567" s="286"/>
      <c r="C567" s="299"/>
      <c r="D567" s="222"/>
      <c r="E567" s="226"/>
      <c r="F567" s="226"/>
      <c r="G567" s="257"/>
      <c r="H567" s="40" t="s">
        <v>376</v>
      </c>
      <c r="I567" s="46">
        <v>15052</v>
      </c>
      <c r="J567" s="223"/>
      <c r="K567" s="272"/>
      <c r="L567" s="272"/>
      <c r="M567" s="272"/>
    </row>
    <row r="568" spans="1:13" ht="15" customHeight="1">
      <c r="A568" s="399"/>
      <c r="B568" s="286"/>
      <c r="C568" s="299"/>
      <c r="D568" s="222"/>
      <c r="E568" s="226"/>
      <c r="F568" s="226"/>
      <c r="G568" s="257"/>
      <c r="H568" s="40" t="s">
        <v>377</v>
      </c>
      <c r="I568" s="46">
        <v>20607.080000000002</v>
      </c>
      <c r="J568" s="221" t="s">
        <v>207</v>
      </c>
      <c r="K568" s="307">
        <v>2039</v>
      </c>
      <c r="L568" s="307">
        <v>2650</v>
      </c>
      <c r="M568" s="307">
        <v>3446</v>
      </c>
    </row>
    <row r="569" spans="1:13" ht="15" customHeight="1">
      <c r="A569" s="399"/>
      <c r="B569" s="286"/>
      <c r="C569" s="299"/>
      <c r="D569" s="222"/>
      <c r="E569" s="226"/>
      <c r="F569" s="226"/>
      <c r="G569" s="226" t="s">
        <v>240</v>
      </c>
      <c r="H569" s="40" t="s">
        <v>105</v>
      </c>
      <c r="I569" s="103">
        <v>20710.96</v>
      </c>
      <c r="J569" s="222"/>
      <c r="K569" s="308"/>
      <c r="L569" s="308"/>
      <c r="M569" s="308"/>
    </row>
    <row r="570" spans="1:13">
      <c r="A570" s="399"/>
      <c r="B570" s="286"/>
      <c r="C570" s="299"/>
      <c r="D570" s="222"/>
      <c r="E570" s="226"/>
      <c r="F570" s="226"/>
      <c r="G570" s="226"/>
      <c r="H570" s="42" t="s">
        <v>375</v>
      </c>
      <c r="I570" s="103">
        <v>6569.69</v>
      </c>
      <c r="J570" s="223"/>
      <c r="K570" s="309"/>
      <c r="L570" s="309"/>
      <c r="M570" s="309"/>
    </row>
    <row r="571" spans="1:13" ht="15" customHeight="1">
      <c r="A571" s="399"/>
      <c r="B571" s="286"/>
      <c r="C571" s="299"/>
      <c r="D571" s="222"/>
      <c r="E571" s="226"/>
      <c r="F571" s="226"/>
      <c r="G571" s="226"/>
      <c r="H571" s="40" t="s">
        <v>376</v>
      </c>
      <c r="I571" s="103">
        <v>6898.18</v>
      </c>
      <c r="J571" s="221" t="s">
        <v>210</v>
      </c>
      <c r="K571" s="277">
        <v>5.37</v>
      </c>
      <c r="L571" s="320">
        <v>5.68</v>
      </c>
      <c r="M571" s="320">
        <v>5.98</v>
      </c>
    </row>
    <row r="572" spans="1:13">
      <c r="A572" s="399"/>
      <c r="B572" s="286"/>
      <c r="C572" s="299"/>
      <c r="D572" s="222"/>
      <c r="E572" s="226"/>
      <c r="F572" s="226"/>
      <c r="G572" s="226"/>
      <c r="H572" s="42" t="s">
        <v>377</v>
      </c>
      <c r="I572" s="103">
        <v>7243.09</v>
      </c>
      <c r="J572" s="222"/>
      <c r="K572" s="278"/>
      <c r="L572" s="321"/>
      <c r="M572" s="321"/>
    </row>
    <row r="573" spans="1:13" ht="15" customHeight="1">
      <c r="A573" s="399"/>
      <c r="B573" s="286"/>
      <c r="C573" s="299"/>
      <c r="D573" s="222"/>
      <c r="E573" s="226"/>
      <c r="F573" s="226"/>
      <c r="G573" s="226" t="s">
        <v>106</v>
      </c>
      <c r="H573" s="40" t="s">
        <v>105</v>
      </c>
      <c r="I573" s="102">
        <v>25901.74</v>
      </c>
      <c r="J573" s="223"/>
      <c r="K573" s="279"/>
      <c r="L573" s="322"/>
      <c r="M573" s="322"/>
    </row>
    <row r="574" spans="1:13" ht="15" customHeight="1">
      <c r="A574" s="399"/>
      <c r="B574" s="286"/>
      <c r="C574" s="299"/>
      <c r="D574" s="222"/>
      <c r="E574" s="226"/>
      <c r="F574" s="226"/>
      <c r="G574" s="226"/>
      <c r="H574" s="42" t="s">
        <v>375</v>
      </c>
      <c r="I574" s="102">
        <v>4383.93</v>
      </c>
      <c r="J574" s="221" t="s">
        <v>211</v>
      </c>
      <c r="K574" s="300">
        <v>1</v>
      </c>
      <c r="L574" s="300">
        <v>1</v>
      </c>
      <c r="M574" s="300">
        <v>1</v>
      </c>
    </row>
    <row r="575" spans="1:13">
      <c r="A575" s="399"/>
      <c r="B575" s="286"/>
      <c r="C575" s="299"/>
      <c r="D575" s="222"/>
      <c r="E575" s="226"/>
      <c r="F575" s="226"/>
      <c r="G575" s="226"/>
      <c r="H575" s="40" t="s">
        <v>376</v>
      </c>
      <c r="I575" s="102">
        <v>8153.82</v>
      </c>
      <c r="J575" s="222"/>
      <c r="K575" s="301"/>
      <c r="L575" s="301"/>
      <c r="M575" s="301"/>
    </row>
    <row r="576" spans="1:13" ht="18.75" customHeight="1" thickBot="1">
      <c r="A576" s="399"/>
      <c r="B576" s="286"/>
      <c r="C576" s="299"/>
      <c r="D576" s="224"/>
      <c r="E576" s="232"/>
      <c r="F576" s="232"/>
      <c r="G576" s="232"/>
      <c r="H576" s="180" t="s">
        <v>377</v>
      </c>
      <c r="I576" s="207">
        <v>13363.99</v>
      </c>
      <c r="J576" s="224"/>
      <c r="K576" s="302"/>
      <c r="L576" s="302"/>
      <c r="M576" s="302"/>
    </row>
    <row r="577" spans="1:13" ht="18.75" customHeight="1" thickTop="1">
      <c r="A577" s="399"/>
      <c r="B577" s="286"/>
      <c r="C577" s="299"/>
      <c r="D577" s="229" t="s">
        <v>4</v>
      </c>
      <c r="E577" s="225" t="s">
        <v>109</v>
      </c>
      <c r="F577" s="225" t="s">
        <v>49</v>
      </c>
      <c r="G577" s="284"/>
      <c r="H577" s="62" t="s">
        <v>105</v>
      </c>
      <c r="I577" s="56">
        <v>10872</v>
      </c>
      <c r="J577" s="252" t="s">
        <v>111</v>
      </c>
      <c r="K577" s="326">
        <v>2040</v>
      </c>
      <c r="L577" s="326">
        <v>3432</v>
      </c>
      <c r="M577" s="326">
        <v>5400</v>
      </c>
    </row>
    <row r="578" spans="1:13">
      <c r="A578" s="399"/>
      <c r="B578" s="286"/>
      <c r="C578" s="299"/>
      <c r="D578" s="222"/>
      <c r="E578" s="226"/>
      <c r="F578" s="226"/>
      <c r="G578" s="257"/>
      <c r="H578" s="42" t="s">
        <v>375</v>
      </c>
      <c r="I578" s="51">
        <v>2040</v>
      </c>
      <c r="J578" s="246"/>
      <c r="K578" s="327"/>
      <c r="L578" s="327"/>
      <c r="M578" s="327"/>
    </row>
    <row r="579" spans="1:13">
      <c r="A579" s="399"/>
      <c r="B579" s="286"/>
      <c r="C579" s="299"/>
      <c r="D579" s="222"/>
      <c r="E579" s="226"/>
      <c r="F579" s="226"/>
      <c r="G579" s="257"/>
      <c r="H579" s="40" t="s">
        <v>376</v>
      </c>
      <c r="I579" s="46">
        <v>3432</v>
      </c>
      <c r="J579" s="247"/>
      <c r="K579" s="328"/>
      <c r="L579" s="328"/>
      <c r="M579" s="328"/>
    </row>
    <row r="580" spans="1:13" ht="15" customHeight="1">
      <c r="A580" s="399"/>
      <c r="B580" s="286"/>
      <c r="C580" s="299"/>
      <c r="D580" s="222"/>
      <c r="E580" s="226"/>
      <c r="F580" s="226"/>
      <c r="G580" s="257"/>
      <c r="H580" s="40" t="s">
        <v>377</v>
      </c>
      <c r="I580" s="46">
        <v>5400</v>
      </c>
      <c r="J580" s="245" t="s">
        <v>212</v>
      </c>
      <c r="K580" s="254">
        <v>500</v>
      </c>
      <c r="L580" s="254">
        <v>800</v>
      </c>
      <c r="M580" s="254">
        <v>1200</v>
      </c>
    </row>
    <row r="581" spans="1:13" ht="15" customHeight="1">
      <c r="A581" s="399"/>
      <c r="B581" s="286"/>
      <c r="C581" s="299"/>
      <c r="D581" s="222"/>
      <c r="E581" s="226"/>
      <c r="F581" s="226"/>
      <c r="G581" s="226" t="s">
        <v>240</v>
      </c>
      <c r="H581" s="40" t="s">
        <v>105</v>
      </c>
      <c r="I581" s="104">
        <v>506.68</v>
      </c>
      <c r="J581" s="246"/>
      <c r="K581" s="226"/>
      <c r="L581" s="226"/>
      <c r="M581" s="226"/>
    </row>
    <row r="582" spans="1:13">
      <c r="A582" s="399"/>
      <c r="B582" s="286"/>
      <c r="C582" s="299"/>
      <c r="D582" s="222"/>
      <c r="E582" s="226"/>
      <c r="F582" s="226"/>
      <c r="G582" s="226"/>
      <c r="H582" s="42" t="s">
        <v>375</v>
      </c>
      <c r="I582" s="104">
        <v>160.72</v>
      </c>
      <c r="J582" s="247"/>
      <c r="K582" s="248"/>
      <c r="L582" s="248"/>
      <c r="M582" s="248"/>
    </row>
    <row r="583" spans="1:13" ht="15" customHeight="1">
      <c r="A583" s="399"/>
      <c r="B583" s="286"/>
      <c r="C583" s="299"/>
      <c r="D583" s="222"/>
      <c r="E583" s="226"/>
      <c r="F583" s="226"/>
      <c r="G583" s="226"/>
      <c r="H583" s="40" t="s">
        <v>376</v>
      </c>
      <c r="I583" s="104">
        <v>168.76</v>
      </c>
      <c r="J583" s="245" t="s">
        <v>213</v>
      </c>
      <c r="K583" s="277">
        <v>4.08</v>
      </c>
      <c r="L583" s="320">
        <v>4.29</v>
      </c>
      <c r="M583" s="320">
        <v>4.5</v>
      </c>
    </row>
    <row r="584" spans="1:13">
      <c r="A584" s="399"/>
      <c r="B584" s="286"/>
      <c r="C584" s="299"/>
      <c r="D584" s="222"/>
      <c r="E584" s="226"/>
      <c r="F584" s="226"/>
      <c r="G584" s="226"/>
      <c r="H584" s="42" t="s">
        <v>377</v>
      </c>
      <c r="I584" s="104">
        <v>177.2</v>
      </c>
      <c r="J584" s="246"/>
      <c r="K584" s="278"/>
      <c r="L584" s="321"/>
      <c r="M584" s="321"/>
    </row>
    <row r="585" spans="1:13" ht="15" customHeight="1">
      <c r="A585" s="399"/>
      <c r="B585" s="286"/>
      <c r="C585" s="299"/>
      <c r="D585" s="222"/>
      <c r="E585" s="226"/>
      <c r="F585" s="226"/>
      <c r="G585" s="226" t="s">
        <v>106</v>
      </c>
      <c r="H585" s="40" t="s">
        <v>105</v>
      </c>
      <c r="I585" s="102">
        <v>10365.32</v>
      </c>
      <c r="J585" s="247"/>
      <c r="K585" s="279"/>
      <c r="L585" s="322"/>
      <c r="M585" s="322"/>
    </row>
    <row r="586" spans="1:13" ht="15" customHeight="1">
      <c r="A586" s="399"/>
      <c r="B586" s="286"/>
      <c r="C586" s="299"/>
      <c r="D586" s="222"/>
      <c r="E586" s="226"/>
      <c r="F586" s="226"/>
      <c r="G586" s="226"/>
      <c r="H586" s="42" t="s">
        <v>375</v>
      </c>
      <c r="I586" s="102">
        <v>1879.28</v>
      </c>
      <c r="J586" s="245" t="s">
        <v>276</v>
      </c>
      <c r="K586" s="300">
        <v>1</v>
      </c>
      <c r="L586" s="300">
        <v>1</v>
      </c>
      <c r="M586" s="300">
        <v>1</v>
      </c>
    </row>
    <row r="587" spans="1:13">
      <c r="A587" s="399"/>
      <c r="B587" s="286"/>
      <c r="C587" s="299"/>
      <c r="D587" s="222"/>
      <c r="E587" s="226"/>
      <c r="F587" s="226"/>
      <c r="G587" s="226"/>
      <c r="H587" s="40" t="s">
        <v>376</v>
      </c>
      <c r="I587" s="102">
        <v>3263.24</v>
      </c>
      <c r="J587" s="246"/>
      <c r="K587" s="301"/>
      <c r="L587" s="301"/>
      <c r="M587" s="301"/>
    </row>
    <row r="588" spans="1:13" ht="21" customHeight="1" thickBot="1">
      <c r="A588" s="399"/>
      <c r="B588" s="286"/>
      <c r="C588" s="299"/>
      <c r="D588" s="224"/>
      <c r="E588" s="232"/>
      <c r="F588" s="232"/>
      <c r="G588" s="232"/>
      <c r="H588" s="180" t="s">
        <v>377</v>
      </c>
      <c r="I588" s="207">
        <v>5222.8</v>
      </c>
      <c r="J588" s="251"/>
      <c r="K588" s="302"/>
      <c r="L588" s="302"/>
      <c r="M588" s="302"/>
    </row>
    <row r="589" spans="1:13" ht="18" customHeight="1" thickTop="1">
      <c r="A589" s="399"/>
      <c r="B589" s="286"/>
      <c r="C589" s="299"/>
      <c r="D589" s="229" t="s">
        <v>5</v>
      </c>
      <c r="E589" s="225" t="s">
        <v>109</v>
      </c>
      <c r="F589" s="249" t="s">
        <v>49</v>
      </c>
      <c r="G589" s="225" t="s">
        <v>106</v>
      </c>
      <c r="H589" s="62" t="s">
        <v>105</v>
      </c>
      <c r="I589" s="56">
        <v>2814.86</v>
      </c>
      <c r="J589" s="168" t="s">
        <v>111</v>
      </c>
      <c r="K589" s="169">
        <v>2000</v>
      </c>
      <c r="L589" s="169">
        <v>383.46</v>
      </c>
      <c r="M589" s="169">
        <v>431.4</v>
      </c>
    </row>
    <row r="590" spans="1:13" ht="38.25">
      <c r="A590" s="399"/>
      <c r="B590" s="286"/>
      <c r="C590" s="299"/>
      <c r="D590" s="222"/>
      <c r="E590" s="226"/>
      <c r="F590" s="249"/>
      <c r="G590" s="226"/>
      <c r="H590" s="42" t="s">
        <v>375</v>
      </c>
      <c r="I590" s="51">
        <v>2000</v>
      </c>
      <c r="J590" s="186" t="s">
        <v>214</v>
      </c>
      <c r="K590" s="5">
        <v>1</v>
      </c>
      <c r="L590" s="5">
        <v>14</v>
      </c>
      <c r="M590" s="5">
        <v>15</v>
      </c>
    </row>
    <row r="591" spans="1:13" ht="51">
      <c r="A591" s="399"/>
      <c r="B591" s="286"/>
      <c r="C591" s="299"/>
      <c r="D591" s="222"/>
      <c r="E591" s="226"/>
      <c r="F591" s="249"/>
      <c r="G591" s="226"/>
      <c r="H591" s="40" t="s">
        <v>376</v>
      </c>
      <c r="I591" s="46">
        <v>383.46</v>
      </c>
      <c r="J591" s="186" t="s">
        <v>215</v>
      </c>
      <c r="K591" s="117">
        <v>2000</v>
      </c>
      <c r="L591" s="33">
        <v>27.39</v>
      </c>
      <c r="M591" s="33">
        <v>28.76</v>
      </c>
    </row>
    <row r="592" spans="1:13" ht="42" customHeight="1" thickBot="1">
      <c r="A592" s="399"/>
      <c r="B592" s="286"/>
      <c r="C592" s="299"/>
      <c r="D592" s="224"/>
      <c r="E592" s="232"/>
      <c r="F592" s="249"/>
      <c r="G592" s="232"/>
      <c r="H592" s="180" t="s">
        <v>377</v>
      </c>
      <c r="I592" s="76">
        <v>431.4</v>
      </c>
      <c r="J592" s="187" t="s">
        <v>277</v>
      </c>
      <c r="K592" s="115">
        <v>1</v>
      </c>
      <c r="L592" s="115">
        <v>1</v>
      </c>
      <c r="M592" s="115">
        <v>1</v>
      </c>
    </row>
    <row r="593" spans="1:21" ht="15.75" customHeight="1" thickTop="1" thickBot="1">
      <c r="A593" s="399"/>
      <c r="B593" s="286"/>
      <c r="C593" s="299"/>
      <c r="D593" s="230" t="s">
        <v>6</v>
      </c>
      <c r="E593" s="231"/>
      <c r="F593" s="112"/>
      <c r="G593" s="112"/>
      <c r="H593" s="112"/>
      <c r="I593" s="113"/>
      <c r="J593" s="317"/>
      <c r="K593" s="318"/>
      <c r="L593" s="318"/>
      <c r="M593" s="319"/>
    </row>
    <row r="594" spans="1:21" ht="18.75" customHeight="1" thickTop="1">
      <c r="A594" s="399"/>
      <c r="B594" s="286"/>
      <c r="C594" s="299"/>
      <c r="D594" s="221" t="s">
        <v>475</v>
      </c>
      <c r="E594" s="254" t="s">
        <v>109</v>
      </c>
      <c r="F594" s="225" t="s">
        <v>84</v>
      </c>
      <c r="G594" s="254" t="s">
        <v>106</v>
      </c>
      <c r="H594" s="40" t="s">
        <v>105</v>
      </c>
      <c r="I594" s="46">
        <v>17870</v>
      </c>
      <c r="J594" s="186" t="s">
        <v>111</v>
      </c>
      <c r="K594" s="117">
        <v>5670</v>
      </c>
      <c r="L594" s="117">
        <v>5950</v>
      </c>
      <c r="M594" s="117">
        <v>6250</v>
      </c>
      <c r="O594" s="305" t="s">
        <v>106</v>
      </c>
      <c r="P594" s="305"/>
      <c r="Q594" s="36"/>
      <c r="R594" s="65">
        <v>87919.55</v>
      </c>
      <c r="S594" s="9">
        <v>23751.45</v>
      </c>
      <c r="T594" s="9">
        <v>29144.400000000001</v>
      </c>
      <c r="U594" s="9">
        <v>35023.699999999997</v>
      </c>
    </row>
    <row r="595" spans="1:21" ht="25.5">
      <c r="A595" s="399"/>
      <c r="B595" s="286"/>
      <c r="C595" s="299"/>
      <c r="D595" s="222"/>
      <c r="E595" s="226"/>
      <c r="F595" s="226"/>
      <c r="G595" s="226"/>
      <c r="H595" s="42" t="s">
        <v>375</v>
      </c>
      <c r="I595" s="51">
        <v>5670</v>
      </c>
      <c r="J595" s="186" t="s">
        <v>216</v>
      </c>
      <c r="K595" s="116">
        <v>1000</v>
      </c>
      <c r="L595" s="116">
        <v>1000</v>
      </c>
      <c r="M595" s="116">
        <v>1000</v>
      </c>
    </row>
    <row r="596" spans="1:21" ht="38.25">
      <c r="A596" s="399"/>
      <c r="B596" s="286"/>
      <c r="C596" s="299"/>
      <c r="D596" s="222"/>
      <c r="E596" s="226"/>
      <c r="F596" s="226"/>
      <c r="G596" s="226"/>
      <c r="H596" s="40" t="s">
        <v>376</v>
      </c>
      <c r="I596" s="46">
        <v>5950</v>
      </c>
      <c r="J596" s="186" t="s">
        <v>113</v>
      </c>
      <c r="K596" s="174">
        <v>5.67</v>
      </c>
      <c r="L596" s="175">
        <v>5.95</v>
      </c>
      <c r="M596" s="175">
        <v>6.25</v>
      </c>
    </row>
    <row r="597" spans="1:21" ht="45" customHeight="1" thickBot="1">
      <c r="A597" s="399"/>
      <c r="B597" s="286"/>
      <c r="C597" s="299"/>
      <c r="D597" s="224"/>
      <c r="E597" s="232"/>
      <c r="F597" s="232"/>
      <c r="G597" s="232"/>
      <c r="H597" s="180" t="s">
        <v>377</v>
      </c>
      <c r="I597" s="76">
        <v>6250</v>
      </c>
      <c r="J597" s="187" t="s">
        <v>301</v>
      </c>
      <c r="K597" s="115">
        <v>0.6</v>
      </c>
      <c r="L597" s="115">
        <v>0.6</v>
      </c>
      <c r="M597" s="115">
        <v>0.6</v>
      </c>
    </row>
    <row r="598" spans="1:21" ht="18.75" customHeight="1" thickTop="1">
      <c r="A598" s="399"/>
      <c r="B598" s="286"/>
      <c r="C598" s="299"/>
      <c r="D598" s="229" t="s">
        <v>7</v>
      </c>
      <c r="E598" s="225" t="s">
        <v>109</v>
      </c>
      <c r="F598" s="225" t="s">
        <v>85</v>
      </c>
      <c r="G598" s="225" t="s">
        <v>106</v>
      </c>
      <c r="H598" s="62" t="s">
        <v>105</v>
      </c>
      <c r="I598" s="56">
        <v>50959.65</v>
      </c>
      <c r="J598" s="168" t="s">
        <v>111</v>
      </c>
      <c r="K598" s="169">
        <v>12025.95</v>
      </c>
      <c r="L598" s="169">
        <v>16836.2</v>
      </c>
      <c r="M598" s="169">
        <v>22097.5</v>
      </c>
    </row>
    <row r="599" spans="1:21" ht="25.5">
      <c r="A599" s="399"/>
      <c r="B599" s="286"/>
      <c r="C599" s="299"/>
      <c r="D599" s="222"/>
      <c r="E599" s="226"/>
      <c r="F599" s="226"/>
      <c r="G599" s="226"/>
      <c r="H599" s="42" t="s">
        <v>375</v>
      </c>
      <c r="I599" s="51">
        <v>12025.95</v>
      </c>
      <c r="J599" s="186" t="s">
        <v>151</v>
      </c>
      <c r="K599" s="177">
        <v>15</v>
      </c>
      <c r="L599" s="177">
        <v>20</v>
      </c>
      <c r="M599" s="177">
        <v>25</v>
      </c>
    </row>
    <row r="600" spans="1:21" ht="38.25">
      <c r="A600" s="399"/>
      <c r="B600" s="286"/>
      <c r="C600" s="299"/>
      <c r="D600" s="222"/>
      <c r="E600" s="226"/>
      <c r="F600" s="226"/>
      <c r="G600" s="226"/>
      <c r="H600" s="40" t="s">
        <v>376</v>
      </c>
      <c r="I600" s="46">
        <v>16836.2</v>
      </c>
      <c r="J600" s="186" t="s">
        <v>113</v>
      </c>
      <c r="K600" s="174">
        <v>801.73</v>
      </c>
      <c r="L600" s="175">
        <v>841.81</v>
      </c>
      <c r="M600" s="175">
        <v>883.9</v>
      </c>
    </row>
    <row r="601" spans="1:21" ht="48.75" customHeight="1" thickBot="1">
      <c r="A601" s="399"/>
      <c r="B601" s="286"/>
      <c r="C601" s="299"/>
      <c r="D601" s="224"/>
      <c r="E601" s="232"/>
      <c r="F601" s="232"/>
      <c r="G601" s="232"/>
      <c r="H601" s="180" t="s">
        <v>377</v>
      </c>
      <c r="I601" s="76">
        <v>22097.5</v>
      </c>
      <c r="J601" s="187" t="s">
        <v>302</v>
      </c>
      <c r="K601" s="115">
        <v>0.9</v>
      </c>
      <c r="L601" s="115">
        <v>0.9</v>
      </c>
      <c r="M601" s="115">
        <v>0.9</v>
      </c>
    </row>
    <row r="602" spans="1:21" ht="18" customHeight="1" thickTop="1">
      <c r="A602" s="399"/>
      <c r="B602" s="286"/>
      <c r="C602" s="299"/>
      <c r="D602" s="229" t="s">
        <v>8</v>
      </c>
      <c r="E602" s="225" t="s">
        <v>109</v>
      </c>
      <c r="F602" s="225" t="s">
        <v>48</v>
      </c>
      <c r="G602" s="225" t="s">
        <v>106</v>
      </c>
      <c r="H602" s="62" t="s">
        <v>105</v>
      </c>
      <c r="I602" s="56">
        <v>19089.900000000001</v>
      </c>
      <c r="J602" s="168" t="s">
        <v>111</v>
      </c>
      <c r="K602" s="169">
        <v>6055.5</v>
      </c>
      <c r="L602" s="169">
        <v>6358.2</v>
      </c>
      <c r="M602" s="169">
        <v>6676.2</v>
      </c>
    </row>
    <row r="603" spans="1:21" ht="25.5">
      <c r="A603" s="399"/>
      <c r="B603" s="286"/>
      <c r="C603" s="299"/>
      <c r="D603" s="222"/>
      <c r="E603" s="226"/>
      <c r="F603" s="226"/>
      <c r="G603" s="226"/>
      <c r="H603" s="42" t="s">
        <v>375</v>
      </c>
      <c r="I603" s="51">
        <v>6055.5</v>
      </c>
      <c r="J603" s="186" t="s">
        <v>151</v>
      </c>
      <c r="K603" s="177">
        <v>15</v>
      </c>
      <c r="L603" s="177">
        <v>15</v>
      </c>
      <c r="M603" s="177">
        <v>15</v>
      </c>
    </row>
    <row r="604" spans="1:21" ht="38.25">
      <c r="A604" s="399"/>
      <c r="B604" s="286"/>
      <c r="C604" s="299"/>
      <c r="D604" s="222"/>
      <c r="E604" s="226"/>
      <c r="F604" s="226"/>
      <c r="G604" s="226"/>
      <c r="H604" s="40" t="s">
        <v>376</v>
      </c>
      <c r="I604" s="46">
        <v>6358.2</v>
      </c>
      <c r="J604" s="186" t="s">
        <v>217</v>
      </c>
      <c r="K604" s="174">
        <v>403.7</v>
      </c>
      <c r="L604" s="175">
        <v>423.88</v>
      </c>
      <c r="M604" s="175">
        <v>445.08</v>
      </c>
    </row>
    <row r="605" spans="1:21" ht="48.75" customHeight="1" thickBot="1">
      <c r="A605" s="399"/>
      <c r="B605" s="286"/>
      <c r="C605" s="299"/>
      <c r="D605" s="224"/>
      <c r="E605" s="232"/>
      <c r="F605" s="232"/>
      <c r="G605" s="232"/>
      <c r="H605" s="180" t="s">
        <v>377</v>
      </c>
      <c r="I605" s="76">
        <v>6676.2</v>
      </c>
      <c r="J605" s="187" t="s">
        <v>302</v>
      </c>
      <c r="K605" s="115">
        <v>0.9</v>
      </c>
      <c r="L605" s="115">
        <v>0.9</v>
      </c>
      <c r="M605" s="115">
        <v>0.9</v>
      </c>
    </row>
    <row r="606" spans="1:21" ht="36.75" customHeight="1" thickTop="1">
      <c r="A606" s="399"/>
      <c r="B606" s="286"/>
      <c r="C606" s="299"/>
      <c r="D606" s="290" t="s">
        <v>9</v>
      </c>
      <c r="E606" s="225" t="s">
        <v>109</v>
      </c>
      <c r="F606" s="225" t="s">
        <v>497</v>
      </c>
      <c r="G606" s="225" t="s">
        <v>106</v>
      </c>
      <c r="H606" s="62" t="s">
        <v>105</v>
      </c>
      <c r="I606" s="56">
        <v>1822.9</v>
      </c>
      <c r="J606" s="168" t="s">
        <v>111</v>
      </c>
      <c r="K606" s="169">
        <v>427.2</v>
      </c>
      <c r="L606" s="169">
        <v>613.70000000000005</v>
      </c>
      <c r="M606" s="169">
        <v>782</v>
      </c>
      <c r="N606" s="138"/>
    </row>
    <row r="607" spans="1:21" ht="36" customHeight="1">
      <c r="A607" s="399"/>
      <c r="B607" s="286"/>
      <c r="C607" s="299"/>
      <c r="D607" s="291"/>
      <c r="E607" s="226"/>
      <c r="F607" s="226"/>
      <c r="G607" s="226"/>
      <c r="H607" s="42" t="s">
        <v>375</v>
      </c>
      <c r="I607" s="51">
        <v>427.2</v>
      </c>
      <c r="J607" s="186" t="s">
        <v>494</v>
      </c>
      <c r="K607" s="177">
        <v>14</v>
      </c>
      <c r="L607" s="177">
        <v>19</v>
      </c>
      <c r="M607" s="177">
        <v>23</v>
      </c>
    </row>
    <row r="608" spans="1:21" ht="42.75" customHeight="1">
      <c r="A608" s="399"/>
      <c r="B608" s="286"/>
      <c r="C608" s="299"/>
      <c r="D608" s="291"/>
      <c r="E608" s="226"/>
      <c r="F608" s="226"/>
      <c r="G608" s="226"/>
      <c r="H608" s="40" t="s">
        <v>376</v>
      </c>
      <c r="I608" s="46">
        <v>613.70000000000005</v>
      </c>
      <c r="J608" s="186" t="s">
        <v>113</v>
      </c>
      <c r="K608" s="174">
        <v>30.5</v>
      </c>
      <c r="L608" s="175">
        <v>32.299999999999997</v>
      </c>
      <c r="M608" s="175">
        <v>34</v>
      </c>
    </row>
    <row r="609" spans="1:21" ht="38.25" customHeight="1" thickBot="1">
      <c r="A609" s="399"/>
      <c r="B609" s="286"/>
      <c r="C609" s="299"/>
      <c r="D609" s="292"/>
      <c r="E609" s="232"/>
      <c r="F609" s="248"/>
      <c r="G609" s="232"/>
      <c r="H609" s="180" t="s">
        <v>377</v>
      </c>
      <c r="I609" s="76">
        <v>782</v>
      </c>
      <c r="J609" s="187" t="s">
        <v>498</v>
      </c>
      <c r="K609" s="115">
        <v>1</v>
      </c>
      <c r="L609" s="115">
        <v>1</v>
      </c>
      <c r="M609" s="115">
        <v>1</v>
      </c>
    </row>
    <row r="610" spans="1:21" ht="17.25" customHeight="1" thickTop="1">
      <c r="A610" s="399"/>
      <c r="B610" s="286"/>
      <c r="C610" s="299"/>
      <c r="D610" s="290" t="s">
        <v>499</v>
      </c>
      <c r="E610" s="225" t="s">
        <v>109</v>
      </c>
      <c r="F610" s="225" t="s">
        <v>497</v>
      </c>
      <c r="G610" s="225" t="s">
        <v>106</v>
      </c>
      <c r="H610" s="62" t="s">
        <v>105</v>
      </c>
      <c r="I610" s="56">
        <v>1827.62</v>
      </c>
      <c r="J610" s="168" t="s">
        <v>111</v>
      </c>
      <c r="K610" s="169">
        <v>571.82000000000005</v>
      </c>
      <c r="L610" s="169">
        <v>610.20000000000005</v>
      </c>
      <c r="M610" s="169">
        <v>645.6</v>
      </c>
      <c r="N610" s="138"/>
    </row>
    <row r="611" spans="1:21" ht="31.5" customHeight="1">
      <c r="A611" s="399"/>
      <c r="B611" s="286"/>
      <c r="C611" s="299"/>
      <c r="D611" s="291"/>
      <c r="E611" s="226"/>
      <c r="F611" s="226"/>
      <c r="G611" s="226"/>
      <c r="H611" s="42" t="s">
        <v>375</v>
      </c>
      <c r="I611" s="51">
        <v>571.82000000000005</v>
      </c>
      <c r="J611" s="186" t="s">
        <v>494</v>
      </c>
      <c r="K611" s="177">
        <v>375</v>
      </c>
      <c r="L611" s="177">
        <v>379</v>
      </c>
      <c r="M611" s="177">
        <v>382</v>
      </c>
    </row>
    <row r="612" spans="1:21" ht="39" customHeight="1">
      <c r="A612" s="399"/>
      <c r="B612" s="286"/>
      <c r="C612" s="299"/>
      <c r="D612" s="291"/>
      <c r="E612" s="226"/>
      <c r="F612" s="226"/>
      <c r="G612" s="226"/>
      <c r="H612" s="40" t="s">
        <v>376</v>
      </c>
      <c r="I612" s="46">
        <v>610.20000000000005</v>
      </c>
      <c r="J612" s="186" t="s">
        <v>113</v>
      </c>
      <c r="K612" s="174">
        <v>1.52</v>
      </c>
      <c r="L612" s="175">
        <v>1.61</v>
      </c>
      <c r="M612" s="175">
        <v>1.69</v>
      </c>
    </row>
    <row r="613" spans="1:21" ht="30.75" customHeight="1" thickBot="1">
      <c r="A613" s="399"/>
      <c r="B613" s="286"/>
      <c r="C613" s="299"/>
      <c r="D613" s="292"/>
      <c r="E613" s="232"/>
      <c r="F613" s="248"/>
      <c r="G613" s="232"/>
      <c r="H613" s="180" t="s">
        <v>377</v>
      </c>
      <c r="I613" s="76">
        <v>645.6</v>
      </c>
      <c r="J613" s="187" t="s">
        <v>498</v>
      </c>
      <c r="K613" s="115">
        <v>1</v>
      </c>
      <c r="L613" s="115">
        <v>1</v>
      </c>
      <c r="M613" s="115">
        <v>1</v>
      </c>
    </row>
    <row r="614" spans="1:21" ht="15.75" thickTop="1">
      <c r="A614" s="399"/>
      <c r="B614" s="286"/>
      <c r="C614" s="299"/>
      <c r="D614" s="230" t="s">
        <v>10</v>
      </c>
      <c r="E614" s="306"/>
      <c r="F614" s="306"/>
      <c r="G614" s="306"/>
      <c r="H614" s="306"/>
      <c r="I614" s="306"/>
      <c r="J614" s="306"/>
      <c r="K614" s="306"/>
      <c r="L614" s="306"/>
      <c r="M614" s="231"/>
    </row>
    <row r="615" spans="1:21" ht="17.25" customHeight="1">
      <c r="A615" s="399"/>
      <c r="B615" s="286"/>
      <c r="C615" s="299"/>
      <c r="D615" s="323" t="s">
        <v>11</v>
      </c>
      <c r="E615" s="324"/>
      <c r="F615" s="324"/>
      <c r="G615" s="324"/>
      <c r="H615" s="324"/>
      <c r="I615" s="324"/>
      <c r="J615" s="324"/>
      <c r="K615" s="324"/>
      <c r="L615" s="324"/>
      <c r="M615" s="325"/>
    </row>
    <row r="616" spans="1:21" ht="18" customHeight="1">
      <c r="A616" s="399"/>
      <c r="B616" s="286"/>
      <c r="C616" s="299"/>
      <c r="D616" s="221" t="s">
        <v>12</v>
      </c>
      <c r="E616" s="254" t="s">
        <v>109</v>
      </c>
      <c r="F616" s="254" t="s">
        <v>86</v>
      </c>
      <c r="G616" s="256"/>
      <c r="H616" s="40" t="s">
        <v>105</v>
      </c>
      <c r="I616" s="46">
        <v>15577.650000000001</v>
      </c>
      <c r="J616" s="254" t="s">
        <v>111</v>
      </c>
      <c r="K616" s="277">
        <v>4914.0600000000004</v>
      </c>
      <c r="L616" s="277">
        <v>5194.1899999999996</v>
      </c>
      <c r="M616" s="277">
        <v>5469.4</v>
      </c>
      <c r="O616" s="310" t="s">
        <v>240</v>
      </c>
      <c r="P616" s="310"/>
      <c r="Q616" s="162"/>
      <c r="R616" s="20">
        <v>24296.32</v>
      </c>
      <c r="S616" s="9">
        <v>7707</v>
      </c>
      <c r="T616" s="9">
        <v>8092.35</v>
      </c>
      <c r="U616" s="9">
        <v>8496.9699999999993</v>
      </c>
    </row>
    <row r="617" spans="1:21">
      <c r="A617" s="399"/>
      <c r="B617" s="286"/>
      <c r="C617" s="299"/>
      <c r="D617" s="222"/>
      <c r="E617" s="226"/>
      <c r="F617" s="226"/>
      <c r="G617" s="257"/>
      <c r="H617" s="42" t="s">
        <v>375</v>
      </c>
      <c r="I617" s="51">
        <v>4914.0599999999995</v>
      </c>
      <c r="J617" s="226"/>
      <c r="K617" s="278"/>
      <c r="L617" s="278"/>
      <c r="M617" s="278"/>
      <c r="O617" s="305" t="s">
        <v>106</v>
      </c>
      <c r="P617" s="305"/>
      <c r="Q617" s="164"/>
      <c r="R617" s="9">
        <v>52500.26</v>
      </c>
      <c r="S617" s="9">
        <v>15560</v>
      </c>
      <c r="T617" s="9">
        <v>17998.689999999999</v>
      </c>
      <c r="U617" s="9">
        <v>18941.57</v>
      </c>
    </row>
    <row r="618" spans="1:21">
      <c r="A618" s="399"/>
      <c r="B618" s="286"/>
      <c r="C618" s="299"/>
      <c r="D618" s="222"/>
      <c r="E618" s="226"/>
      <c r="F618" s="226"/>
      <c r="G618" s="257"/>
      <c r="H618" s="40" t="s">
        <v>376</v>
      </c>
      <c r="I618" s="46">
        <v>5194.1900000000005</v>
      </c>
      <c r="J618" s="248"/>
      <c r="K618" s="279"/>
      <c r="L618" s="279"/>
      <c r="M618" s="279"/>
    </row>
    <row r="619" spans="1:21" ht="20.25" customHeight="1">
      <c r="A619" s="399"/>
      <c r="B619" s="286"/>
      <c r="C619" s="299"/>
      <c r="D619" s="222"/>
      <c r="E619" s="226"/>
      <c r="F619" s="226"/>
      <c r="G619" s="257"/>
      <c r="H619" s="40" t="s">
        <v>377</v>
      </c>
      <c r="I619" s="46">
        <v>5469.4</v>
      </c>
      <c r="J619" s="221" t="s">
        <v>218</v>
      </c>
      <c r="K619" s="254">
        <v>29</v>
      </c>
      <c r="L619" s="254">
        <v>29</v>
      </c>
      <c r="M619" s="254">
        <v>29</v>
      </c>
    </row>
    <row r="620" spans="1:21" ht="20.25" customHeight="1">
      <c r="A620" s="399"/>
      <c r="B620" s="286"/>
      <c r="C620" s="299"/>
      <c r="D620" s="222"/>
      <c r="E620" s="226"/>
      <c r="F620" s="226"/>
      <c r="G620" s="226" t="s">
        <v>240</v>
      </c>
      <c r="H620" s="40" t="s">
        <v>105</v>
      </c>
      <c r="I620" s="103">
        <v>4877.04</v>
      </c>
      <c r="J620" s="222"/>
      <c r="K620" s="226"/>
      <c r="L620" s="226"/>
      <c r="M620" s="226"/>
    </row>
    <row r="621" spans="1:21" ht="19.5" customHeight="1">
      <c r="A621" s="399"/>
      <c r="B621" s="286"/>
      <c r="C621" s="299"/>
      <c r="D621" s="222"/>
      <c r="E621" s="226"/>
      <c r="F621" s="226"/>
      <c r="G621" s="226"/>
      <c r="H621" s="42" t="s">
        <v>375</v>
      </c>
      <c r="I621" s="103">
        <v>1547.04</v>
      </c>
      <c r="J621" s="223"/>
      <c r="K621" s="248"/>
      <c r="L621" s="248"/>
      <c r="M621" s="248"/>
    </row>
    <row r="622" spans="1:21" ht="15" customHeight="1">
      <c r="A622" s="399"/>
      <c r="B622" s="286"/>
      <c r="C622" s="299"/>
      <c r="D622" s="222"/>
      <c r="E622" s="226"/>
      <c r="F622" s="226"/>
      <c r="G622" s="226"/>
      <c r="H622" s="40" t="s">
        <v>376</v>
      </c>
      <c r="I622" s="103">
        <v>1624.39</v>
      </c>
      <c r="J622" s="221" t="s">
        <v>219</v>
      </c>
      <c r="K622" s="277">
        <v>169.45</v>
      </c>
      <c r="L622" s="277">
        <v>179.11</v>
      </c>
      <c r="M622" s="277">
        <v>188.6</v>
      </c>
    </row>
    <row r="623" spans="1:21">
      <c r="A623" s="399"/>
      <c r="B623" s="286"/>
      <c r="C623" s="299"/>
      <c r="D623" s="222"/>
      <c r="E623" s="226"/>
      <c r="F623" s="226"/>
      <c r="G623" s="226"/>
      <c r="H623" s="42" t="s">
        <v>377</v>
      </c>
      <c r="I623" s="103">
        <v>1705.61</v>
      </c>
      <c r="J623" s="222"/>
      <c r="K623" s="278"/>
      <c r="L623" s="278"/>
      <c r="M623" s="278"/>
    </row>
    <row r="624" spans="1:21" ht="15" customHeight="1">
      <c r="A624" s="399"/>
      <c r="B624" s="286"/>
      <c r="C624" s="299"/>
      <c r="D624" s="222"/>
      <c r="E624" s="226"/>
      <c r="F624" s="226"/>
      <c r="G624" s="226" t="s">
        <v>106</v>
      </c>
      <c r="H624" s="40" t="s">
        <v>105</v>
      </c>
      <c r="I624" s="46">
        <v>10700.61</v>
      </c>
      <c r="J624" s="223"/>
      <c r="K624" s="279"/>
      <c r="L624" s="279"/>
      <c r="M624" s="279"/>
    </row>
    <row r="625" spans="1:13" ht="15" customHeight="1">
      <c r="A625" s="399"/>
      <c r="B625" s="286"/>
      <c r="C625" s="299"/>
      <c r="D625" s="222"/>
      <c r="E625" s="226"/>
      <c r="F625" s="226"/>
      <c r="G625" s="226"/>
      <c r="H625" s="42" t="s">
        <v>375</v>
      </c>
      <c r="I625" s="46">
        <v>3367.02</v>
      </c>
      <c r="J625" s="221" t="s">
        <v>297</v>
      </c>
      <c r="K625" s="274">
        <v>0</v>
      </c>
      <c r="L625" s="274">
        <v>0</v>
      </c>
      <c r="M625" s="274">
        <v>0</v>
      </c>
    </row>
    <row r="626" spans="1:13">
      <c r="A626" s="399"/>
      <c r="B626" s="286"/>
      <c r="C626" s="299"/>
      <c r="D626" s="222"/>
      <c r="E626" s="226"/>
      <c r="F626" s="226"/>
      <c r="G626" s="226"/>
      <c r="H626" s="40" t="s">
        <v>376</v>
      </c>
      <c r="I626" s="46">
        <v>3569.8</v>
      </c>
      <c r="J626" s="222"/>
      <c r="K626" s="275"/>
      <c r="L626" s="275"/>
      <c r="M626" s="275"/>
    </row>
    <row r="627" spans="1:13" ht="15.75" thickBot="1">
      <c r="A627" s="399"/>
      <c r="B627" s="286"/>
      <c r="C627" s="299"/>
      <c r="D627" s="224"/>
      <c r="E627" s="232"/>
      <c r="F627" s="232"/>
      <c r="G627" s="232"/>
      <c r="H627" s="180" t="s">
        <v>377</v>
      </c>
      <c r="I627" s="82">
        <v>3763.79</v>
      </c>
      <c r="J627" s="224"/>
      <c r="K627" s="276"/>
      <c r="L627" s="276"/>
      <c r="M627" s="276"/>
    </row>
    <row r="628" spans="1:13" ht="17.25" customHeight="1" thickTop="1">
      <c r="A628" s="399"/>
      <c r="B628" s="286"/>
      <c r="C628" s="299"/>
      <c r="D628" s="229" t="s">
        <v>13</v>
      </c>
      <c r="E628" s="225" t="s">
        <v>109</v>
      </c>
      <c r="F628" s="225" t="s">
        <v>86</v>
      </c>
      <c r="G628" s="284"/>
      <c r="H628" s="62" t="s">
        <v>105</v>
      </c>
      <c r="I628" s="108">
        <v>9415.39</v>
      </c>
      <c r="J628" s="229" t="s">
        <v>111</v>
      </c>
      <c r="K628" s="280">
        <v>2976.43</v>
      </c>
      <c r="L628" s="280">
        <v>3138.18</v>
      </c>
      <c r="M628" s="280">
        <v>3300.78</v>
      </c>
    </row>
    <row r="629" spans="1:13">
      <c r="A629" s="399"/>
      <c r="B629" s="286"/>
      <c r="C629" s="299"/>
      <c r="D629" s="222"/>
      <c r="E629" s="226"/>
      <c r="F629" s="226"/>
      <c r="G629" s="257"/>
      <c r="H629" s="42" t="s">
        <v>375</v>
      </c>
      <c r="I629" s="47">
        <v>2976.4300000000003</v>
      </c>
      <c r="J629" s="222"/>
      <c r="K629" s="278"/>
      <c r="L629" s="278"/>
      <c r="M629" s="278"/>
    </row>
    <row r="630" spans="1:13">
      <c r="A630" s="399"/>
      <c r="B630" s="286"/>
      <c r="C630" s="299"/>
      <c r="D630" s="222"/>
      <c r="E630" s="226"/>
      <c r="F630" s="226"/>
      <c r="G630" s="257"/>
      <c r="H630" s="40" t="s">
        <v>376</v>
      </c>
      <c r="I630" s="102">
        <v>3138.1800000000003</v>
      </c>
      <c r="J630" s="223"/>
      <c r="K630" s="279"/>
      <c r="L630" s="279"/>
      <c r="M630" s="279"/>
    </row>
    <row r="631" spans="1:13" ht="15" customHeight="1">
      <c r="A631" s="399"/>
      <c r="B631" s="286"/>
      <c r="C631" s="299"/>
      <c r="D631" s="222"/>
      <c r="E631" s="226"/>
      <c r="F631" s="226"/>
      <c r="G631" s="257"/>
      <c r="H631" s="40" t="s">
        <v>377</v>
      </c>
      <c r="I631" s="102">
        <v>3300.78</v>
      </c>
      <c r="J631" s="221" t="s">
        <v>220</v>
      </c>
      <c r="K631" s="307">
        <v>1626</v>
      </c>
      <c r="L631" s="307">
        <v>1626</v>
      </c>
      <c r="M631" s="307">
        <v>1626</v>
      </c>
    </row>
    <row r="632" spans="1:13" ht="15" customHeight="1">
      <c r="A632" s="399"/>
      <c r="B632" s="286"/>
      <c r="C632" s="299"/>
      <c r="D632" s="222"/>
      <c r="E632" s="226"/>
      <c r="F632" s="226"/>
      <c r="G632" s="226" t="s">
        <v>240</v>
      </c>
      <c r="H632" s="40" t="s">
        <v>105</v>
      </c>
      <c r="I632" s="105">
        <v>640.51</v>
      </c>
      <c r="J632" s="222"/>
      <c r="K632" s="308"/>
      <c r="L632" s="308"/>
      <c r="M632" s="308"/>
    </row>
    <row r="633" spans="1:13">
      <c r="A633" s="399"/>
      <c r="B633" s="286"/>
      <c r="C633" s="299"/>
      <c r="D633" s="222"/>
      <c r="E633" s="226"/>
      <c r="F633" s="226"/>
      <c r="G633" s="226"/>
      <c r="H633" s="42" t="s">
        <v>375</v>
      </c>
      <c r="I633" s="106">
        <v>203.17</v>
      </c>
      <c r="J633" s="223"/>
      <c r="K633" s="309"/>
      <c r="L633" s="309"/>
      <c r="M633" s="309"/>
    </row>
    <row r="634" spans="1:13" ht="15" customHeight="1">
      <c r="A634" s="399"/>
      <c r="B634" s="286"/>
      <c r="C634" s="299"/>
      <c r="D634" s="222"/>
      <c r="E634" s="226"/>
      <c r="F634" s="226"/>
      <c r="G634" s="226"/>
      <c r="H634" s="40" t="s">
        <v>376</v>
      </c>
      <c r="I634" s="106">
        <v>213.34</v>
      </c>
      <c r="J634" s="221" t="s">
        <v>221</v>
      </c>
      <c r="K634" s="277">
        <v>1.83</v>
      </c>
      <c r="L634" s="277">
        <v>1.93</v>
      </c>
      <c r="M634" s="277">
        <v>2.0299999999999998</v>
      </c>
    </row>
    <row r="635" spans="1:13">
      <c r="A635" s="399"/>
      <c r="B635" s="286"/>
      <c r="C635" s="299"/>
      <c r="D635" s="222"/>
      <c r="E635" s="226"/>
      <c r="F635" s="226"/>
      <c r="G635" s="226"/>
      <c r="H635" s="42" t="s">
        <v>377</v>
      </c>
      <c r="I635" s="106">
        <v>224</v>
      </c>
      <c r="J635" s="222"/>
      <c r="K635" s="278"/>
      <c r="L635" s="278"/>
      <c r="M635" s="278"/>
    </row>
    <row r="636" spans="1:13" ht="15" customHeight="1">
      <c r="A636" s="399"/>
      <c r="B636" s="286"/>
      <c r="C636" s="299"/>
      <c r="D636" s="222"/>
      <c r="E636" s="226"/>
      <c r="F636" s="226"/>
      <c r="G636" s="226" t="s">
        <v>106</v>
      </c>
      <c r="H636" s="40" t="s">
        <v>105</v>
      </c>
      <c r="I636" s="102">
        <v>8774.8799999999992</v>
      </c>
      <c r="J636" s="223"/>
      <c r="K636" s="279"/>
      <c r="L636" s="279"/>
      <c r="M636" s="279"/>
    </row>
    <row r="637" spans="1:13" ht="15" customHeight="1">
      <c r="A637" s="399"/>
      <c r="B637" s="286"/>
      <c r="C637" s="299"/>
      <c r="D637" s="222"/>
      <c r="E637" s="226"/>
      <c r="F637" s="226"/>
      <c r="G637" s="226"/>
      <c r="H637" s="42" t="s">
        <v>375</v>
      </c>
      <c r="I637" s="102">
        <v>2773.26</v>
      </c>
      <c r="J637" s="221" t="s">
        <v>298</v>
      </c>
      <c r="K637" s="274">
        <v>0</v>
      </c>
      <c r="L637" s="274">
        <v>0</v>
      </c>
      <c r="M637" s="274">
        <v>0</v>
      </c>
    </row>
    <row r="638" spans="1:13">
      <c r="A638" s="399"/>
      <c r="B638" s="286"/>
      <c r="C638" s="299"/>
      <c r="D638" s="222"/>
      <c r="E638" s="226"/>
      <c r="F638" s="226"/>
      <c r="G638" s="226"/>
      <c r="H638" s="40" t="s">
        <v>376</v>
      </c>
      <c r="I638" s="102">
        <v>2924.84</v>
      </c>
      <c r="J638" s="222"/>
      <c r="K638" s="275"/>
      <c r="L638" s="275"/>
      <c r="M638" s="275"/>
    </row>
    <row r="639" spans="1:13" ht="30" customHeight="1" thickBot="1">
      <c r="A639" s="399"/>
      <c r="B639" s="286"/>
      <c r="C639" s="299"/>
      <c r="D639" s="224"/>
      <c r="E639" s="232"/>
      <c r="F639" s="232"/>
      <c r="G639" s="232"/>
      <c r="H639" s="180" t="s">
        <v>377</v>
      </c>
      <c r="I639" s="207">
        <v>3076.78</v>
      </c>
      <c r="J639" s="224"/>
      <c r="K639" s="276"/>
      <c r="L639" s="276"/>
      <c r="M639" s="276"/>
    </row>
    <row r="640" spans="1:13" ht="17.25" customHeight="1" thickTop="1">
      <c r="A640" s="399"/>
      <c r="B640" s="286"/>
      <c r="C640" s="299"/>
      <c r="D640" s="229" t="s">
        <v>14</v>
      </c>
      <c r="E640" s="225" t="s">
        <v>109</v>
      </c>
      <c r="F640" s="225" t="s">
        <v>86</v>
      </c>
      <c r="G640" s="284"/>
      <c r="H640" s="62" t="s">
        <v>105</v>
      </c>
      <c r="I640" s="108">
        <v>23862.36</v>
      </c>
      <c r="J640" s="229" t="s">
        <v>111</v>
      </c>
      <c r="K640" s="280">
        <v>7569</v>
      </c>
      <c r="L640" s="280">
        <v>7948.32</v>
      </c>
      <c r="M640" s="280">
        <v>8345.0400000000009</v>
      </c>
    </row>
    <row r="641" spans="1:13">
      <c r="A641" s="399"/>
      <c r="B641" s="286"/>
      <c r="C641" s="299"/>
      <c r="D641" s="222"/>
      <c r="E641" s="226"/>
      <c r="F641" s="226"/>
      <c r="G641" s="257"/>
      <c r="H641" s="42" t="s">
        <v>375</v>
      </c>
      <c r="I641" s="47">
        <v>7569</v>
      </c>
      <c r="J641" s="222"/>
      <c r="K641" s="278"/>
      <c r="L641" s="278"/>
      <c r="M641" s="278"/>
    </row>
    <row r="642" spans="1:13">
      <c r="A642" s="399"/>
      <c r="B642" s="286"/>
      <c r="C642" s="299"/>
      <c r="D642" s="222"/>
      <c r="E642" s="226"/>
      <c r="F642" s="226"/>
      <c r="G642" s="257"/>
      <c r="H642" s="40" t="s">
        <v>376</v>
      </c>
      <c r="I642" s="102">
        <v>7948.32</v>
      </c>
      <c r="J642" s="223"/>
      <c r="K642" s="279"/>
      <c r="L642" s="279"/>
      <c r="M642" s="279"/>
    </row>
    <row r="643" spans="1:13" ht="15" customHeight="1">
      <c r="A643" s="399"/>
      <c r="B643" s="286"/>
      <c r="C643" s="299"/>
      <c r="D643" s="222"/>
      <c r="E643" s="226"/>
      <c r="F643" s="226"/>
      <c r="G643" s="257"/>
      <c r="H643" s="40" t="s">
        <v>377</v>
      </c>
      <c r="I643" s="102">
        <v>8345.0399999999991</v>
      </c>
      <c r="J643" s="221" t="s">
        <v>222</v>
      </c>
      <c r="K643" s="254">
        <v>348</v>
      </c>
      <c r="L643" s="254">
        <v>348</v>
      </c>
      <c r="M643" s="254">
        <v>348</v>
      </c>
    </row>
    <row r="644" spans="1:13" ht="15" customHeight="1">
      <c r="A644" s="399"/>
      <c r="B644" s="286"/>
      <c r="C644" s="299"/>
      <c r="D644" s="222"/>
      <c r="E644" s="226"/>
      <c r="F644" s="226"/>
      <c r="G644" s="226" t="s">
        <v>240</v>
      </c>
      <c r="H644" s="40" t="s">
        <v>105</v>
      </c>
      <c r="I644" s="104">
        <v>18778.78</v>
      </c>
      <c r="J644" s="222"/>
      <c r="K644" s="226"/>
      <c r="L644" s="226"/>
      <c r="M644" s="226"/>
    </row>
    <row r="645" spans="1:13" ht="22.5" customHeight="1">
      <c r="A645" s="399"/>
      <c r="B645" s="286"/>
      <c r="C645" s="299"/>
      <c r="D645" s="222"/>
      <c r="E645" s="226"/>
      <c r="F645" s="226"/>
      <c r="G645" s="226"/>
      <c r="H645" s="42" t="s">
        <v>375</v>
      </c>
      <c r="I645" s="104">
        <v>5956.79</v>
      </c>
      <c r="J645" s="223"/>
      <c r="K645" s="248"/>
      <c r="L645" s="248"/>
      <c r="M645" s="248"/>
    </row>
    <row r="646" spans="1:13" ht="17.25" customHeight="1">
      <c r="A646" s="399"/>
      <c r="B646" s="286"/>
      <c r="C646" s="299"/>
      <c r="D646" s="222"/>
      <c r="E646" s="226"/>
      <c r="F646" s="226"/>
      <c r="G646" s="226"/>
      <c r="H646" s="40" t="s">
        <v>376</v>
      </c>
      <c r="I646" s="104">
        <v>6254.63</v>
      </c>
      <c r="J646" s="221" t="s">
        <v>223</v>
      </c>
      <c r="K646" s="277">
        <v>21.75</v>
      </c>
      <c r="L646" s="320">
        <v>22.84</v>
      </c>
      <c r="M646" s="320">
        <v>23.98</v>
      </c>
    </row>
    <row r="647" spans="1:13">
      <c r="A647" s="399"/>
      <c r="B647" s="286"/>
      <c r="C647" s="299"/>
      <c r="D647" s="222"/>
      <c r="E647" s="226"/>
      <c r="F647" s="226"/>
      <c r="G647" s="226"/>
      <c r="H647" s="42" t="s">
        <v>377</v>
      </c>
      <c r="I647" s="104">
        <v>6567.36</v>
      </c>
      <c r="J647" s="222"/>
      <c r="K647" s="278"/>
      <c r="L647" s="321"/>
      <c r="M647" s="321"/>
    </row>
    <row r="648" spans="1:13" ht="15" customHeight="1">
      <c r="A648" s="399"/>
      <c r="B648" s="286"/>
      <c r="C648" s="299"/>
      <c r="D648" s="222"/>
      <c r="E648" s="226"/>
      <c r="F648" s="226"/>
      <c r="G648" s="226" t="s">
        <v>106</v>
      </c>
      <c r="H648" s="40" t="s">
        <v>105</v>
      </c>
      <c r="I648" s="102">
        <v>5083.58</v>
      </c>
      <c r="J648" s="223"/>
      <c r="K648" s="279"/>
      <c r="L648" s="322"/>
      <c r="M648" s="322"/>
    </row>
    <row r="649" spans="1:13" ht="15" customHeight="1">
      <c r="A649" s="399"/>
      <c r="B649" s="286"/>
      <c r="C649" s="299"/>
      <c r="D649" s="222"/>
      <c r="E649" s="226"/>
      <c r="F649" s="226"/>
      <c r="G649" s="226"/>
      <c r="H649" s="42" t="s">
        <v>375</v>
      </c>
      <c r="I649" s="102">
        <v>1612.21</v>
      </c>
      <c r="J649" s="221" t="s">
        <v>279</v>
      </c>
      <c r="K649" s="300" t="s">
        <v>329</v>
      </c>
      <c r="L649" s="300" t="s">
        <v>278</v>
      </c>
      <c r="M649" s="300" t="s">
        <v>278</v>
      </c>
    </row>
    <row r="650" spans="1:13">
      <c r="A650" s="399"/>
      <c r="B650" s="286"/>
      <c r="C650" s="299"/>
      <c r="D650" s="222"/>
      <c r="E650" s="226"/>
      <c r="F650" s="226"/>
      <c r="G650" s="226"/>
      <c r="H650" s="40" t="s">
        <v>376</v>
      </c>
      <c r="I650" s="102">
        <v>1693.69</v>
      </c>
      <c r="J650" s="222"/>
      <c r="K650" s="301"/>
      <c r="L650" s="301"/>
      <c r="M650" s="301"/>
    </row>
    <row r="651" spans="1:13" ht="19.5" customHeight="1" thickBot="1">
      <c r="A651" s="399"/>
      <c r="B651" s="286"/>
      <c r="C651" s="299"/>
      <c r="D651" s="224"/>
      <c r="E651" s="232"/>
      <c r="F651" s="232"/>
      <c r="G651" s="232"/>
      <c r="H651" s="180" t="s">
        <v>377</v>
      </c>
      <c r="I651" s="207">
        <v>1777.68</v>
      </c>
      <c r="J651" s="224"/>
      <c r="K651" s="302"/>
      <c r="L651" s="302"/>
      <c r="M651" s="302"/>
    </row>
    <row r="652" spans="1:13" ht="20.25" customHeight="1" thickTop="1">
      <c r="A652" s="399"/>
      <c r="B652" s="286"/>
      <c r="C652" s="299"/>
      <c r="D652" s="229" t="s">
        <v>15</v>
      </c>
      <c r="E652" s="225" t="s">
        <v>109</v>
      </c>
      <c r="F652" s="225" t="s">
        <v>86</v>
      </c>
      <c r="G652" s="225" t="s">
        <v>106</v>
      </c>
      <c r="H652" s="62" t="s">
        <v>105</v>
      </c>
      <c r="I652" s="56">
        <v>27941.19</v>
      </c>
      <c r="J652" s="168" t="s">
        <v>111</v>
      </c>
      <c r="K652" s="172">
        <v>7807.51</v>
      </c>
      <c r="L652" s="173">
        <v>9810.36</v>
      </c>
      <c r="M652" s="173">
        <v>10323.32</v>
      </c>
    </row>
    <row r="653" spans="1:13" ht="38.25">
      <c r="A653" s="399"/>
      <c r="B653" s="286"/>
      <c r="C653" s="299"/>
      <c r="D653" s="222"/>
      <c r="E653" s="226"/>
      <c r="F653" s="226"/>
      <c r="G653" s="226"/>
      <c r="H653" s="42" t="s">
        <v>375</v>
      </c>
      <c r="I653" s="51">
        <v>7807.51</v>
      </c>
      <c r="J653" s="186" t="s">
        <v>224</v>
      </c>
      <c r="K653" s="177">
        <v>6412</v>
      </c>
      <c r="L653" s="177">
        <v>6412</v>
      </c>
      <c r="M653" s="177">
        <v>6412</v>
      </c>
    </row>
    <row r="654" spans="1:13" ht="51">
      <c r="A654" s="399"/>
      <c r="B654" s="286"/>
      <c r="C654" s="299"/>
      <c r="D654" s="222"/>
      <c r="E654" s="226"/>
      <c r="F654" s="226"/>
      <c r="G654" s="226"/>
      <c r="H654" s="40" t="s">
        <v>376</v>
      </c>
      <c r="I654" s="41">
        <v>9810.36</v>
      </c>
      <c r="J654" s="186" t="s">
        <v>225</v>
      </c>
      <c r="K654" s="174">
        <v>1.22</v>
      </c>
      <c r="L654" s="175">
        <v>1.53</v>
      </c>
      <c r="M654" s="175">
        <v>1.61</v>
      </c>
    </row>
    <row r="655" spans="1:13" ht="42.75" customHeight="1" thickBot="1">
      <c r="A655" s="399"/>
      <c r="B655" s="286"/>
      <c r="C655" s="299"/>
      <c r="D655" s="224"/>
      <c r="E655" s="232"/>
      <c r="F655" s="232"/>
      <c r="G655" s="232"/>
      <c r="H655" s="180" t="s">
        <v>377</v>
      </c>
      <c r="I655" s="182">
        <v>10323.32</v>
      </c>
      <c r="J655" s="187" t="s">
        <v>280</v>
      </c>
      <c r="K655" s="115" t="s">
        <v>259</v>
      </c>
      <c r="L655" s="115" t="s">
        <v>259</v>
      </c>
      <c r="M655" s="115" t="s">
        <v>259</v>
      </c>
    </row>
    <row r="656" spans="1:13" ht="15.75" customHeight="1" thickTop="1" thickBot="1">
      <c r="A656" s="399"/>
      <c r="B656" s="286"/>
      <c r="C656" s="299"/>
      <c r="D656" s="230" t="s">
        <v>16</v>
      </c>
      <c r="E656" s="231"/>
      <c r="F656" s="112"/>
      <c r="G656" s="112"/>
      <c r="H656" s="112"/>
      <c r="I656" s="113"/>
      <c r="J656" s="314"/>
      <c r="K656" s="315"/>
      <c r="L656" s="315"/>
      <c r="M656" s="316"/>
    </row>
    <row r="657" spans="1:21" ht="18.75" customHeight="1" thickTop="1">
      <c r="A657" s="399"/>
      <c r="B657" s="286"/>
      <c r="C657" s="299"/>
      <c r="D657" s="221" t="s">
        <v>17</v>
      </c>
      <c r="E657" s="254" t="s">
        <v>109</v>
      </c>
      <c r="F657" s="225" t="s">
        <v>47</v>
      </c>
      <c r="G657" s="254" t="s">
        <v>106</v>
      </c>
      <c r="H657" s="40" t="s">
        <v>105</v>
      </c>
      <c r="I657" s="46">
        <v>6737.9</v>
      </c>
      <c r="J657" s="186" t="s">
        <v>111</v>
      </c>
      <c r="K657" s="117">
        <v>2125.0300000000002</v>
      </c>
      <c r="L657" s="117">
        <v>2228.69</v>
      </c>
      <c r="M657" s="117">
        <v>2384.1799999999998</v>
      </c>
      <c r="O657" s="305" t="s">
        <v>106</v>
      </c>
      <c r="P657" s="296"/>
      <c r="Q657" s="66"/>
      <c r="R657" s="67">
        <v>29678.5</v>
      </c>
      <c r="S657" s="139">
        <v>9147.8700000000008</v>
      </c>
      <c r="T657" s="9">
        <v>9860.5</v>
      </c>
      <c r="U657" s="9">
        <v>10670.13</v>
      </c>
    </row>
    <row r="658" spans="1:21" ht="38.25">
      <c r="A658" s="399"/>
      <c r="B658" s="286"/>
      <c r="C658" s="299"/>
      <c r="D658" s="222"/>
      <c r="E658" s="226"/>
      <c r="F658" s="226"/>
      <c r="G658" s="226"/>
      <c r="H658" s="42" t="s">
        <v>375</v>
      </c>
      <c r="I658" s="51">
        <v>2125.0300000000002</v>
      </c>
      <c r="J658" s="186" t="s">
        <v>226</v>
      </c>
      <c r="K658" s="116">
        <v>142</v>
      </c>
      <c r="L658" s="116">
        <v>142</v>
      </c>
      <c r="M658" s="116">
        <v>142</v>
      </c>
    </row>
    <row r="659" spans="1:21" ht="51">
      <c r="A659" s="399"/>
      <c r="B659" s="286"/>
      <c r="C659" s="299"/>
      <c r="D659" s="222"/>
      <c r="E659" s="226"/>
      <c r="F659" s="226"/>
      <c r="G659" s="226"/>
      <c r="H659" s="40" t="s">
        <v>376</v>
      </c>
      <c r="I659" s="46">
        <v>2228.69</v>
      </c>
      <c r="J659" s="186" t="s">
        <v>227</v>
      </c>
      <c r="K659" s="2">
        <v>4.1000000000000002E-2</v>
      </c>
      <c r="L659" s="3">
        <v>4.2999999999999997E-2</v>
      </c>
      <c r="M659" s="3">
        <v>4.5999999999999999E-2</v>
      </c>
    </row>
    <row r="660" spans="1:21" ht="42.75" customHeight="1" thickBot="1">
      <c r="A660" s="399"/>
      <c r="B660" s="286"/>
      <c r="C660" s="299"/>
      <c r="D660" s="224"/>
      <c r="E660" s="232"/>
      <c r="F660" s="232"/>
      <c r="G660" s="232"/>
      <c r="H660" s="180" t="s">
        <v>377</v>
      </c>
      <c r="I660" s="76">
        <v>2384.1799999999998</v>
      </c>
      <c r="J660" s="187" t="s">
        <v>228</v>
      </c>
      <c r="K660" s="115">
        <v>1</v>
      </c>
      <c r="L660" s="115">
        <v>1</v>
      </c>
      <c r="M660" s="115">
        <v>1</v>
      </c>
    </row>
    <row r="661" spans="1:21" ht="18.75" customHeight="1" thickTop="1">
      <c r="A661" s="399"/>
      <c r="B661" s="286"/>
      <c r="C661" s="299"/>
      <c r="D661" s="229" t="s">
        <v>18</v>
      </c>
      <c r="E661" s="225" t="s">
        <v>109</v>
      </c>
      <c r="F661" s="225" t="s">
        <v>47</v>
      </c>
      <c r="G661" s="225" t="s">
        <v>106</v>
      </c>
      <c r="H661" s="62" t="s">
        <v>105</v>
      </c>
      <c r="I661" s="56">
        <v>19980.88</v>
      </c>
      <c r="J661" s="168" t="s">
        <v>111</v>
      </c>
      <c r="K661" s="169">
        <v>6087.64</v>
      </c>
      <c r="L661" s="169">
        <v>6644.24</v>
      </c>
      <c r="M661" s="169">
        <v>7249</v>
      </c>
    </row>
    <row r="662" spans="1:21" ht="25.5">
      <c r="A662" s="399"/>
      <c r="B662" s="286"/>
      <c r="C662" s="299"/>
      <c r="D662" s="222"/>
      <c r="E662" s="226"/>
      <c r="F662" s="226"/>
      <c r="G662" s="226"/>
      <c r="H662" s="42" t="s">
        <v>375</v>
      </c>
      <c r="I662" s="51">
        <v>6087.64</v>
      </c>
      <c r="J662" s="186" t="s">
        <v>151</v>
      </c>
      <c r="K662" s="116">
        <v>1018</v>
      </c>
      <c r="L662" s="116">
        <v>1058</v>
      </c>
      <c r="M662" s="116">
        <v>1100</v>
      </c>
    </row>
    <row r="663" spans="1:21" ht="38.25">
      <c r="A663" s="399"/>
      <c r="B663" s="286"/>
      <c r="C663" s="299"/>
      <c r="D663" s="222"/>
      <c r="E663" s="226"/>
      <c r="F663" s="226"/>
      <c r="G663" s="226"/>
      <c r="H663" s="40" t="s">
        <v>376</v>
      </c>
      <c r="I663" s="46">
        <v>6644.24</v>
      </c>
      <c r="J663" s="186" t="s">
        <v>153</v>
      </c>
      <c r="K663" s="174">
        <v>5.98</v>
      </c>
      <c r="L663" s="175">
        <v>6.28</v>
      </c>
      <c r="M663" s="175">
        <v>6.59</v>
      </c>
    </row>
    <row r="664" spans="1:21" ht="45" customHeight="1" thickBot="1">
      <c r="A664" s="399"/>
      <c r="B664" s="286"/>
      <c r="C664" s="299"/>
      <c r="D664" s="224"/>
      <c r="E664" s="232"/>
      <c r="F664" s="232"/>
      <c r="G664" s="232"/>
      <c r="H664" s="180" t="s">
        <v>377</v>
      </c>
      <c r="I664" s="76">
        <v>7249</v>
      </c>
      <c r="J664" s="187" t="s">
        <v>229</v>
      </c>
      <c r="K664" s="115">
        <v>1</v>
      </c>
      <c r="L664" s="115">
        <v>1</v>
      </c>
      <c r="M664" s="115">
        <v>1</v>
      </c>
    </row>
    <row r="665" spans="1:21" ht="18" customHeight="1" thickTop="1">
      <c r="A665" s="399"/>
      <c r="B665" s="286"/>
      <c r="C665" s="299"/>
      <c r="D665" s="229" t="s">
        <v>19</v>
      </c>
      <c r="E665" s="225" t="s">
        <v>109</v>
      </c>
      <c r="F665" s="225" t="s">
        <v>47</v>
      </c>
      <c r="G665" s="225" t="s">
        <v>106</v>
      </c>
      <c r="H665" s="62" t="s">
        <v>105</v>
      </c>
      <c r="I665" s="56">
        <v>2959.72</v>
      </c>
      <c r="J665" s="168" t="s">
        <v>111</v>
      </c>
      <c r="K665" s="111">
        <v>935.2</v>
      </c>
      <c r="L665" s="111">
        <v>987.57</v>
      </c>
      <c r="M665" s="111">
        <v>1036.95</v>
      </c>
    </row>
    <row r="666" spans="1:21" ht="25.5">
      <c r="A666" s="399"/>
      <c r="B666" s="286"/>
      <c r="C666" s="299"/>
      <c r="D666" s="222"/>
      <c r="E666" s="226"/>
      <c r="F666" s="226"/>
      <c r="G666" s="226"/>
      <c r="H666" s="42" t="s">
        <v>375</v>
      </c>
      <c r="I666" s="51">
        <v>935.2</v>
      </c>
      <c r="J666" s="186" t="s">
        <v>151</v>
      </c>
      <c r="K666" s="19">
        <v>400</v>
      </c>
      <c r="L666" s="19">
        <v>400</v>
      </c>
      <c r="M666" s="19">
        <v>400</v>
      </c>
    </row>
    <row r="667" spans="1:21" ht="38.25">
      <c r="A667" s="399"/>
      <c r="B667" s="286"/>
      <c r="C667" s="299"/>
      <c r="D667" s="222"/>
      <c r="E667" s="226"/>
      <c r="F667" s="226"/>
      <c r="G667" s="226"/>
      <c r="H667" s="40" t="s">
        <v>376</v>
      </c>
      <c r="I667" s="46">
        <v>987.57</v>
      </c>
      <c r="J667" s="186" t="s">
        <v>153</v>
      </c>
      <c r="K667" s="14">
        <f>K665/K666</f>
        <v>2.3380000000000001</v>
      </c>
      <c r="L667" s="14">
        <f>L665/L666</f>
        <v>2.468925</v>
      </c>
      <c r="M667" s="14">
        <f>M665/M666</f>
        <v>2.5923750000000001</v>
      </c>
    </row>
    <row r="668" spans="1:21" ht="41.25" customHeight="1" thickBot="1">
      <c r="A668" s="399"/>
      <c r="B668" s="286"/>
      <c r="C668" s="299"/>
      <c r="D668" s="224"/>
      <c r="E668" s="232"/>
      <c r="F668" s="232"/>
      <c r="G668" s="232"/>
      <c r="H668" s="180" t="s">
        <v>377</v>
      </c>
      <c r="I668" s="76">
        <v>1036.95</v>
      </c>
      <c r="J668" s="187" t="s">
        <v>303</v>
      </c>
      <c r="K668" s="110">
        <v>1</v>
      </c>
      <c r="L668" s="110">
        <v>1</v>
      </c>
      <c r="M668" s="110">
        <v>1</v>
      </c>
    </row>
    <row r="669" spans="1:21" ht="17.25" customHeight="1" thickTop="1">
      <c r="A669" s="399"/>
      <c r="B669" s="286"/>
      <c r="C669" s="299"/>
      <c r="D669" s="281" t="s">
        <v>20</v>
      </c>
      <c r="E669" s="282"/>
      <c r="F669" s="282"/>
      <c r="G669" s="282"/>
      <c r="H669" s="282"/>
      <c r="I669" s="282"/>
      <c r="J669" s="282"/>
      <c r="K669" s="282"/>
      <c r="L669" s="282"/>
      <c r="M669" s="283"/>
    </row>
    <row r="670" spans="1:21">
      <c r="A670" s="399"/>
      <c r="B670" s="286"/>
      <c r="C670" s="299"/>
      <c r="D670" s="293" t="s">
        <v>21</v>
      </c>
      <c r="E670" s="294"/>
      <c r="F670" s="294"/>
      <c r="G670" s="294"/>
      <c r="H670" s="294"/>
      <c r="I670" s="294"/>
      <c r="J670" s="294"/>
      <c r="K670" s="294"/>
      <c r="L670" s="294"/>
      <c r="M670" s="295"/>
    </row>
    <row r="671" spans="1:21" ht="35.25" customHeight="1">
      <c r="A671" s="399"/>
      <c r="B671" s="286"/>
      <c r="C671" s="299"/>
      <c r="D671" s="221" t="s">
        <v>22</v>
      </c>
      <c r="E671" s="254" t="s">
        <v>109</v>
      </c>
      <c r="F671" s="254" t="s">
        <v>46</v>
      </c>
      <c r="G671" s="254" t="s">
        <v>106</v>
      </c>
      <c r="H671" s="40" t="s">
        <v>105</v>
      </c>
      <c r="I671" s="46">
        <v>48128</v>
      </c>
      <c r="J671" s="186" t="s">
        <v>111</v>
      </c>
      <c r="K671" s="117">
        <v>15040.2</v>
      </c>
      <c r="L671" s="117">
        <v>16019</v>
      </c>
      <c r="M671" s="117">
        <v>17068.8</v>
      </c>
      <c r="O671" s="310" t="s">
        <v>240</v>
      </c>
      <c r="P671" s="310"/>
      <c r="Q671" s="162"/>
      <c r="R671" s="20">
        <v>105642.09</v>
      </c>
      <c r="S671" s="9">
        <v>33510.58</v>
      </c>
      <c r="T671" s="9">
        <v>35186.1</v>
      </c>
      <c r="U671" s="9">
        <v>36945.410000000003</v>
      </c>
    </row>
    <row r="672" spans="1:21" ht="51.75" customHeight="1">
      <c r="A672" s="399"/>
      <c r="B672" s="286"/>
      <c r="C672" s="299"/>
      <c r="D672" s="222"/>
      <c r="E672" s="226"/>
      <c r="F672" s="226"/>
      <c r="G672" s="226"/>
      <c r="H672" s="42" t="s">
        <v>375</v>
      </c>
      <c r="I672" s="51">
        <v>15040.2</v>
      </c>
      <c r="J672" s="186" t="s">
        <v>230</v>
      </c>
      <c r="K672" s="116">
        <v>1647</v>
      </c>
      <c r="L672" s="116">
        <v>1660</v>
      </c>
      <c r="M672" s="116">
        <v>1680</v>
      </c>
      <c r="O672" s="305" t="s">
        <v>106</v>
      </c>
      <c r="P672" s="305"/>
      <c r="Q672" s="164"/>
      <c r="R672" s="9">
        <v>302865.56</v>
      </c>
      <c r="S672" s="9">
        <v>94472.08</v>
      </c>
      <c r="T672" s="9">
        <v>101018.23</v>
      </c>
      <c r="U672" s="9">
        <v>107375.25</v>
      </c>
    </row>
    <row r="673" spans="1:21" ht="51.75" customHeight="1">
      <c r="A673" s="399"/>
      <c r="B673" s="286"/>
      <c r="C673" s="299"/>
      <c r="D673" s="222"/>
      <c r="E673" s="226"/>
      <c r="F673" s="226"/>
      <c r="G673" s="226"/>
      <c r="H673" s="40" t="s">
        <v>376</v>
      </c>
      <c r="I673" s="46">
        <v>16019</v>
      </c>
      <c r="J673" s="186" t="s">
        <v>231</v>
      </c>
      <c r="K673" s="174">
        <v>9.1300000000000008</v>
      </c>
      <c r="L673" s="175">
        <v>9.65</v>
      </c>
      <c r="M673" s="175">
        <v>10.16</v>
      </c>
      <c r="O673" s="311" t="s">
        <v>106</v>
      </c>
      <c r="P673" s="311"/>
      <c r="Q673" s="64"/>
      <c r="R673" s="17" t="e">
        <f>S673+T673+U673</f>
        <v>#REF!</v>
      </c>
      <c r="S673" s="9">
        <f>I672+I676</f>
        <v>22455.040000000001</v>
      </c>
      <c r="T673" s="9">
        <f>I673+I677</f>
        <v>24631</v>
      </c>
      <c r="U673" s="9" t="e">
        <f>#REF!+#REF!</f>
        <v>#REF!</v>
      </c>
    </row>
    <row r="674" spans="1:21" ht="45" customHeight="1" thickBot="1">
      <c r="A674" s="399"/>
      <c r="B674" s="286"/>
      <c r="C674" s="299"/>
      <c r="D674" s="224"/>
      <c r="E674" s="232"/>
      <c r="F674" s="232"/>
      <c r="G674" s="232"/>
      <c r="H674" s="180" t="s">
        <v>377</v>
      </c>
      <c r="I674" s="76">
        <v>17068.8</v>
      </c>
      <c r="J674" s="187" t="s">
        <v>299</v>
      </c>
      <c r="K674" s="115" t="s">
        <v>293</v>
      </c>
      <c r="L674" s="115" t="s">
        <v>300</v>
      </c>
      <c r="M674" s="115" t="s">
        <v>294</v>
      </c>
    </row>
    <row r="675" spans="1:21" ht="18" customHeight="1" thickTop="1">
      <c r="A675" s="399"/>
      <c r="B675" s="286"/>
      <c r="C675" s="299"/>
      <c r="D675" s="229" t="s">
        <v>23</v>
      </c>
      <c r="E675" s="225" t="s">
        <v>109</v>
      </c>
      <c r="F675" s="225" t="s">
        <v>110</v>
      </c>
      <c r="G675" s="225" t="s">
        <v>106</v>
      </c>
      <c r="H675" s="62" t="s">
        <v>105</v>
      </c>
      <c r="I675" s="56">
        <v>25820.28</v>
      </c>
      <c r="J675" s="168" t="s">
        <v>111</v>
      </c>
      <c r="K675" s="169">
        <v>7414.84</v>
      </c>
      <c r="L675" s="169">
        <v>8612</v>
      </c>
      <c r="M675" s="169">
        <v>9793.44</v>
      </c>
    </row>
    <row r="676" spans="1:21" ht="38.25">
      <c r="A676" s="399"/>
      <c r="B676" s="286"/>
      <c r="C676" s="299"/>
      <c r="D676" s="222"/>
      <c r="E676" s="226"/>
      <c r="F676" s="226"/>
      <c r="G676" s="226"/>
      <c r="H676" s="42" t="s">
        <v>375</v>
      </c>
      <c r="I676" s="51">
        <v>7414.84</v>
      </c>
      <c r="J676" s="186" t="s">
        <v>173</v>
      </c>
      <c r="K676" s="5">
        <v>182</v>
      </c>
      <c r="L676" s="5">
        <v>200</v>
      </c>
      <c r="M676" s="5">
        <v>216</v>
      </c>
    </row>
    <row r="677" spans="1:21" ht="38.25">
      <c r="A677" s="399"/>
      <c r="B677" s="286"/>
      <c r="C677" s="299"/>
      <c r="D677" s="222"/>
      <c r="E677" s="226"/>
      <c r="F677" s="226"/>
      <c r="G677" s="226"/>
      <c r="H677" s="40" t="s">
        <v>376</v>
      </c>
      <c r="I677" s="46">
        <v>8612</v>
      </c>
      <c r="J677" s="186" t="s">
        <v>231</v>
      </c>
      <c r="K677" s="174">
        <v>40.74</v>
      </c>
      <c r="L677" s="174">
        <v>43.06</v>
      </c>
      <c r="M677" s="174">
        <v>45.34</v>
      </c>
    </row>
    <row r="678" spans="1:21" ht="31.5" customHeight="1" thickBot="1">
      <c r="A678" s="399"/>
      <c r="B678" s="286"/>
      <c r="C678" s="299"/>
      <c r="D678" s="224"/>
      <c r="E678" s="232"/>
      <c r="F678" s="232"/>
      <c r="G678" s="232"/>
      <c r="H678" s="79" t="s">
        <v>377</v>
      </c>
      <c r="I678" s="82">
        <v>9793.44</v>
      </c>
      <c r="J678" s="187" t="s">
        <v>304</v>
      </c>
      <c r="K678" s="115" t="s">
        <v>283</v>
      </c>
      <c r="L678" s="115" t="s">
        <v>305</v>
      </c>
      <c r="M678" s="115" t="s">
        <v>271</v>
      </c>
    </row>
    <row r="679" spans="1:21" ht="17.25" customHeight="1" thickTop="1">
      <c r="A679" s="399"/>
      <c r="B679" s="286"/>
      <c r="C679" s="299"/>
      <c r="D679" s="230" t="s">
        <v>24</v>
      </c>
      <c r="E679" s="231"/>
      <c r="F679" s="112"/>
      <c r="G679" s="112"/>
      <c r="H679" s="112"/>
      <c r="I679" s="113"/>
      <c r="J679" s="317"/>
      <c r="K679" s="318"/>
      <c r="L679" s="318"/>
      <c r="M679" s="319"/>
    </row>
    <row r="680" spans="1:21" ht="15.75" customHeight="1">
      <c r="A680" s="399"/>
      <c r="B680" s="286"/>
      <c r="C680" s="299"/>
      <c r="D680" s="221" t="s">
        <v>25</v>
      </c>
      <c r="E680" s="254" t="s">
        <v>109</v>
      </c>
      <c r="F680" s="254" t="s">
        <v>45</v>
      </c>
      <c r="G680" s="254" t="s">
        <v>106</v>
      </c>
      <c r="H680" s="40" t="s">
        <v>105</v>
      </c>
      <c r="I680" s="46">
        <v>1447.95</v>
      </c>
      <c r="J680" s="186" t="s">
        <v>111</v>
      </c>
      <c r="K680" s="117">
        <v>459.3</v>
      </c>
      <c r="L680" s="117">
        <v>482.25</v>
      </c>
      <c r="M680" s="117">
        <v>506.4</v>
      </c>
      <c r="O680" s="305" t="s">
        <v>106</v>
      </c>
      <c r="P680" s="305"/>
      <c r="Q680" s="36"/>
      <c r="R680" s="65">
        <v>4673.88</v>
      </c>
      <c r="S680" s="9">
        <v>1482.14</v>
      </c>
      <c r="T680" s="9">
        <v>1557.33</v>
      </c>
      <c r="U680" s="9">
        <v>1634.41</v>
      </c>
    </row>
    <row r="681" spans="1:21" ht="51">
      <c r="A681" s="399"/>
      <c r="B681" s="286"/>
      <c r="C681" s="299"/>
      <c r="D681" s="222"/>
      <c r="E681" s="226"/>
      <c r="F681" s="226"/>
      <c r="G681" s="226"/>
      <c r="H681" s="42" t="s">
        <v>375</v>
      </c>
      <c r="I681" s="51">
        <v>459.3</v>
      </c>
      <c r="J681" s="186" t="s">
        <v>232</v>
      </c>
      <c r="K681" s="177">
        <v>15</v>
      </c>
      <c r="L681" s="177">
        <v>15</v>
      </c>
      <c r="M681" s="177">
        <v>15</v>
      </c>
    </row>
    <row r="682" spans="1:21" ht="38.25">
      <c r="A682" s="399"/>
      <c r="B682" s="286"/>
      <c r="C682" s="299"/>
      <c r="D682" s="222"/>
      <c r="E682" s="226"/>
      <c r="F682" s="226"/>
      <c r="G682" s="226"/>
      <c r="H682" s="40" t="s">
        <v>376</v>
      </c>
      <c r="I682" s="46">
        <v>482.25</v>
      </c>
      <c r="J682" s="186" t="s">
        <v>113</v>
      </c>
      <c r="K682" s="117">
        <v>30.62</v>
      </c>
      <c r="L682" s="117">
        <v>32.15</v>
      </c>
      <c r="M682" s="117">
        <v>33.76</v>
      </c>
    </row>
    <row r="683" spans="1:21" ht="42.75" customHeight="1" thickBot="1">
      <c r="A683" s="399"/>
      <c r="B683" s="286"/>
      <c r="C683" s="299"/>
      <c r="D683" s="224"/>
      <c r="E683" s="232"/>
      <c r="F683" s="232"/>
      <c r="G683" s="232"/>
      <c r="H683" s="180" t="s">
        <v>377</v>
      </c>
      <c r="I683" s="76">
        <v>506.4</v>
      </c>
      <c r="J683" s="187" t="s">
        <v>321</v>
      </c>
      <c r="K683" s="115">
        <v>1</v>
      </c>
      <c r="L683" s="115">
        <v>1</v>
      </c>
      <c r="M683" s="115">
        <v>1</v>
      </c>
    </row>
    <row r="684" spans="1:21" ht="18.75" customHeight="1" thickTop="1">
      <c r="A684" s="399"/>
      <c r="B684" s="286"/>
      <c r="C684" s="299"/>
      <c r="D684" s="229" t="s">
        <v>26</v>
      </c>
      <c r="E684" s="225" t="s">
        <v>109</v>
      </c>
      <c r="F684" s="225" t="s">
        <v>45</v>
      </c>
      <c r="G684" s="225" t="s">
        <v>106</v>
      </c>
      <c r="H684" s="62" t="s">
        <v>105</v>
      </c>
      <c r="I684" s="56">
        <v>2019.93</v>
      </c>
      <c r="J684" s="168" t="s">
        <v>111</v>
      </c>
      <c r="K684" s="169">
        <v>640.74</v>
      </c>
      <c r="L684" s="169">
        <v>672.78</v>
      </c>
      <c r="M684" s="169">
        <v>706.41</v>
      </c>
    </row>
    <row r="685" spans="1:21" ht="25.5">
      <c r="A685" s="399"/>
      <c r="B685" s="286"/>
      <c r="C685" s="299"/>
      <c r="D685" s="222"/>
      <c r="E685" s="226"/>
      <c r="F685" s="226"/>
      <c r="G685" s="226"/>
      <c r="H685" s="42" t="s">
        <v>375</v>
      </c>
      <c r="I685" s="51">
        <v>640.74</v>
      </c>
      <c r="J685" s="186" t="s">
        <v>233</v>
      </c>
      <c r="K685" s="177">
        <v>30</v>
      </c>
      <c r="L685" s="177">
        <v>30</v>
      </c>
      <c r="M685" s="177">
        <v>30</v>
      </c>
    </row>
    <row r="686" spans="1:21" ht="38.25">
      <c r="A686" s="399"/>
      <c r="B686" s="286"/>
      <c r="C686" s="299"/>
      <c r="D686" s="222"/>
      <c r="E686" s="226"/>
      <c r="F686" s="226"/>
      <c r="G686" s="226"/>
      <c r="H686" s="40" t="s">
        <v>376</v>
      </c>
      <c r="I686" s="46">
        <v>672.78</v>
      </c>
      <c r="J686" s="186" t="s">
        <v>234</v>
      </c>
      <c r="K686" s="33">
        <v>21.36</v>
      </c>
      <c r="L686" s="33">
        <v>22.43</v>
      </c>
      <c r="M686" s="33">
        <v>23.55</v>
      </c>
    </row>
    <row r="687" spans="1:21" ht="42.75" customHeight="1" thickBot="1">
      <c r="A687" s="399"/>
      <c r="B687" s="286"/>
      <c r="C687" s="299"/>
      <c r="D687" s="224"/>
      <c r="E687" s="232"/>
      <c r="F687" s="232"/>
      <c r="G687" s="232"/>
      <c r="H687" s="180" t="s">
        <v>377</v>
      </c>
      <c r="I687" s="76">
        <v>706.41</v>
      </c>
      <c r="J687" s="187" t="s">
        <v>281</v>
      </c>
      <c r="K687" s="115">
        <v>1</v>
      </c>
      <c r="L687" s="115">
        <v>1</v>
      </c>
      <c r="M687" s="115">
        <v>1</v>
      </c>
    </row>
    <row r="688" spans="1:21" ht="18" customHeight="1" thickTop="1">
      <c r="A688" s="399"/>
      <c r="B688" s="286"/>
      <c r="C688" s="299"/>
      <c r="D688" s="229" t="s">
        <v>27</v>
      </c>
      <c r="E688" s="225" t="s">
        <v>109</v>
      </c>
      <c r="F688" s="225" t="s">
        <v>45</v>
      </c>
      <c r="G688" s="225" t="s">
        <v>106</v>
      </c>
      <c r="H688" s="62" t="s">
        <v>105</v>
      </c>
      <c r="I688" s="109">
        <v>1072.5</v>
      </c>
      <c r="J688" s="168" t="s">
        <v>111</v>
      </c>
      <c r="K688" s="172">
        <v>340.1</v>
      </c>
      <c r="L688" s="173">
        <v>357.3</v>
      </c>
      <c r="M688" s="173">
        <v>375.1</v>
      </c>
    </row>
    <row r="689" spans="1:21" ht="25.5">
      <c r="A689" s="399"/>
      <c r="B689" s="286"/>
      <c r="C689" s="299"/>
      <c r="D689" s="222"/>
      <c r="E689" s="226"/>
      <c r="F689" s="226"/>
      <c r="G689" s="226"/>
      <c r="H689" s="42" t="s">
        <v>375</v>
      </c>
      <c r="I689" s="51">
        <v>340.1</v>
      </c>
      <c r="J689" s="186" t="s">
        <v>151</v>
      </c>
      <c r="K689" s="177">
        <v>10</v>
      </c>
      <c r="L689" s="177">
        <v>10</v>
      </c>
      <c r="M689" s="177">
        <v>10</v>
      </c>
    </row>
    <row r="690" spans="1:21" ht="38.25">
      <c r="A690" s="399"/>
      <c r="B690" s="286"/>
      <c r="C690" s="299"/>
      <c r="D690" s="222"/>
      <c r="E690" s="226"/>
      <c r="F690" s="226"/>
      <c r="G690" s="226"/>
      <c r="H690" s="40" t="s">
        <v>376</v>
      </c>
      <c r="I690" s="41">
        <v>357.3</v>
      </c>
      <c r="J690" s="186" t="s">
        <v>235</v>
      </c>
      <c r="K690" s="174">
        <v>34.01</v>
      </c>
      <c r="L690" s="175">
        <v>35.729999999999997</v>
      </c>
      <c r="M690" s="175">
        <v>37.51</v>
      </c>
    </row>
    <row r="691" spans="1:21" ht="54" customHeight="1" thickBot="1">
      <c r="A691" s="399"/>
      <c r="B691" s="286"/>
      <c r="C691" s="299"/>
      <c r="D691" s="224"/>
      <c r="E691" s="232"/>
      <c r="F691" s="232"/>
      <c r="G691" s="232"/>
      <c r="H691" s="180" t="s">
        <v>377</v>
      </c>
      <c r="I691" s="182">
        <v>375.1</v>
      </c>
      <c r="J691" s="187" t="s">
        <v>324</v>
      </c>
      <c r="K691" s="115">
        <v>1</v>
      </c>
      <c r="L691" s="115">
        <v>1</v>
      </c>
      <c r="M691" s="115">
        <v>1</v>
      </c>
    </row>
    <row r="692" spans="1:21" ht="17.25" customHeight="1" thickTop="1">
      <c r="A692" s="399"/>
      <c r="B692" s="286"/>
      <c r="C692" s="299"/>
      <c r="D692" s="229" t="s">
        <v>28</v>
      </c>
      <c r="E692" s="225" t="s">
        <v>109</v>
      </c>
      <c r="F692" s="225" t="s">
        <v>45</v>
      </c>
      <c r="G692" s="225" t="s">
        <v>106</v>
      </c>
      <c r="H692" s="62" t="s">
        <v>105</v>
      </c>
      <c r="I692" s="109">
        <v>133.5</v>
      </c>
      <c r="J692" s="168" t="s">
        <v>111</v>
      </c>
      <c r="K692" s="172">
        <v>42</v>
      </c>
      <c r="L692" s="173">
        <v>45</v>
      </c>
      <c r="M692" s="173">
        <v>46.5</v>
      </c>
    </row>
    <row r="693" spans="1:21" ht="25.5">
      <c r="A693" s="399"/>
      <c r="B693" s="286"/>
      <c r="C693" s="299"/>
      <c r="D693" s="222"/>
      <c r="E693" s="226"/>
      <c r="F693" s="226"/>
      <c r="G693" s="226"/>
      <c r="H693" s="42" t="s">
        <v>375</v>
      </c>
      <c r="I693" s="51">
        <v>42</v>
      </c>
      <c r="J693" s="186" t="s">
        <v>237</v>
      </c>
      <c r="K693" s="177">
        <v>50</v>
      </c>
      <c r="L693" s="15">
        <v>50</v>
      </c>
      <c r="M693" s="15">
        <v>50</v>
      </c>
    </row>
    <row r="694" spans="1:21" ht="38.25">
      <c r="A694" s="399"/>
      <c r="B694" s="286"/>
      <c r="C694" s="299"/>
      <c r="D694" s="222"/>
      <c r="E694" s="226"/>
      <c r="F694" s="226"/>
      <c r="G694" s="226"/>
      <c r="H694" s="40" t="s">
        <v>376</v>
      </c>
      <c r="I694" s="41">
        <v>45</v>
      </c>
      <c r="J694" s="186" t="s">
        <v>236</v>
      </c>
      <c r="K694" s="177">
        <v>3</v>
      </c>
      <c r="L694" s="15">
        <v>3</v>
      </c>
      <c r="M694" s="15">
        <v>3</v>
      </c>
    </row>
    <row r="695" spans="1:21" ht="43.5" customHeight="1">
      <c r="A695" s="399"/>
      <c r="B695" s="286"/>
      <c r="C695" s="299"/>
      <c r="D695" s="222"/>
      <c r="E695" s="226"/>
      <c r="F695" s="226"/>
      <c r="G695" s="226"/>
      <c r="H695" s="303" t="s">
        <v>377</v>
      </c>
      <c r="I695" s="288">
        <v>46.5</v>
      </c>
      <c r="J695" s="186" t="s">
        <v>238</v>
      </c>
      <c r="K695" s="174">
        <v>0.84</v>
      </c>
      <c r="L695" s="175">
        <v>0.9</v>
      </c>
      <c r="M695" s="175">
        <v>0.93</v>
      </c>
    </row>
    <row r="696" spans="1:21" ht="55.5" customHeight="1" thickBot="1">
      <c r="A696" s="399"/>
      <c r="B696" s="286"/>
      <c r="C696" s="299"/>
      <c r="D696" s="224"/>
      <c r="E696" s="232"/>
      <c r="F696" s="232"/>
      <c r="G696" s="232"/>
      <c r="H696" s="304"/>
      <c r="I696" s="289"/>
      <c r="J696" s="185" t="s">
        <v>323</v>
      </c>
      <c r="K696" s="115">
        <v>1</v>
      </c>
      <c r="L696" s="115">
        <v>1</v>
      </c>
      <c r="M696" s="115">
        <v>1</v>
      </c>
    </row>
    <row r="697" spans="1:21" ht="15" customHeight="1" thickTop="1">
      <c r="A697" s="399"/>
      <c r="B697" s="286"/>
      <c r="C697" s="299"/>
      <c r="D697" s="230" t="s">
        <v>29</v>
      </c>
      <c r="E697" s="306"/>
      <c r="F697" s="306"/>
      <c r="G697" s="306"/>
      <c r="H697" s="306"/>
      <c r="I697" s="306"/>
      <c r="J697" s="306"/>
      <c r="K697" s="306"/>
      <c r="L697" s="306"/>
      <c r="M697" s="231"/>
    </row>
    <row r="698" spans="1:21" ht="15" customHeight="1">
      <c r="A698" s="399"/>
      <c r="B698" s="286"/>
      <c r="C698" s="299"/>
      <c r="D698" s="221" t="s">
        <v>500</v>
      </c>
      <c r="E698" s="254" t="s">
        <v>109</v>
      </c>
      <c r="F698" s="254" t="s">
        <v>92</v>
      </c>
      <c r="G698" s="256"/>
      <c r="H698" s="40" t="s">
        <v>105</v>
      </c>
      <c r="I698" s="102">
        <v>329885.48</v>
      </c>
      <c r="J698" s="245" t="s">
        <v>111</v>
      </c>
      <c r="K698" s="270">
        <v>104045.48</v>
      </c>
      <c r="L698" s="270">
        <v>110016</v>
      </c>
      <c r="M698" s="270">
        <v>115824</v>
      </c>
      <c r="O698" s="310" t="s">
        <v>240</v>
      </c>
      <c r="P698" s="310"/>
      <c r="Q698" s="162"/>
      <c r="R698" s="20">
        <v>105642.09</v>
      </c>
      <c r="S698" s="9">
        <v>33510.58</v>
      </c>
      <c r="T698" s="9">
        <v>35186.1</v>
      </c>
      <c r="U698" s="9">
        <v>36945.410000000003</v>
      </c>
    </row>
    <row r="699" spans="1:21">
      <c r="A699" s="399"/>
      <c r="B699" s="286"/>
      <c r="C699" s="299"/>
      <c r="D699" s="222"/>
      <c r="E699" s="226"/>
      <c r="F699" s="226"/>
      <c r="G699" s="257"/>
      <c r="H699" s="42" t="s">
        <v>375</v>
      </c>
      <c r="I699" s="47">
        <v>104045.48</v>
      </c>
      <c r="J699" s="246"/>
      <c r="K699" s="271"/>
      <c r="L699" s="271"/>
      <c r="M699" s="271"/>
      <c r="O699" s="305" t="s">
        <v>106</v>
      </c>
      <c r="P699" s="305"/>
      <c r="Q699" s="164"/>
      <c r="R699" s="9">
        <v>224243.39</v>
      </c>
      <c r="S699" s="9">
        <v>70534.899999999994</v>
      </c>
      <c r="T699" s="9">
        <v>74829.899999999994</v>
      </c>
      <c r="U699" s="9">
        <v>78878.600000000006</v>
      </c>
    </row>
    <row r="700" spans="1:21">
      <c r="A700" s="399"/>
      <c r="B700" s="286"/>
      <c r="C700" s="299"/>
      <c r="D700" s="222"/>
      <c r="E700" s="226"/>
      <c r="F700" s="226"/>
      <c r="G700" s="257"/>
      <c r="H700" s="40" t="s">
        <v>376</v>
      </c>
      <c r="I700" s="102">
        <v>110016</v>
      </c>
      <c r="J700" s="247"/>
      <c r="K700" s="272"/>
      <c r="L700" s="272"/>
      <c r="M700" s="272"/>
    </row>
    <row r="701" spans="1:21" ht="15" customHeight="1">
      <c r="A701" s="399"/>
      <c r="B701" s="286"/>
      <c r="C701" s="299"/>
      <c r="D701" s="222"/>
      <c r="E701" s="226"/>
      <c r="F701" s="226"/>
      <c r="G701" s="257"/>
      <c r="H701" s="40" t="s">
        <v>377</v>
      </c>
      <c r="I701" s="102">
        <v>115824.01000000001</v>
      </c>
      <c r="J701" s="245" t="s">
        <v>178</v>
      </c>
      <c r="K701" s="307">
        <v>4800</v>
      </c>
      <c r="L701" s="307">
        <v>4800</v>
      </c>
      <c r="M701" s="307">
        <v>4800</v>
      </c>
    </row>
    <row r="702" spans="1:21" ht="15" customHeight="1">
      <c r="A702" s="399"/>
      <c r="B702" s="286"/>
      <c r="C702" s="299"/>
      <c r="D702" s="222"/>
      <c r="E702" s="226"/>
      <c r="F702" s="226"/>
      <c r="G702" s="226" t="s">
        <v>240</v>
      </c>
      <c r="H702" s="40" t="s">
        <v>105</v>
      </c>
      <c r="I702" s="104">
        <v>105642.09</v>
      </c>
      <c r="J702" s="246"/>
      <c r="K702" s="308"/>
      <c r="L702" s="308"/>
      <c r="M702" s="308"/>
    </row>
    <row r="703" spans="1:21">
      <c r="A703" s="399"/>
      <c r="B703" s="286"/>
      <c r="C703" s="299"/>
      <c r="D703" s="222"/>
      <c r="E703" s="226"/>
      <c r="F703" s="226"/>
      <c r="G703" s="226"/>
      <c r="H703" s="42" t="s">
        <v>375</v>
      </c>
      <c r="I703" s="104">
        <v>33510.58</v>
      </c>
      <c r="J703" s="247"/>
      <c r="K703" s="309"/>
      <c r="L703" s="309"/>
      <c r="M703" s="309"/>
    </row>
    <row r="704" spans="1:21" ht="15" customHeight="1">
      <c r="A704" s="399"/>
      <c r="B704" s="286"/>
      <c r="C704" s="299"/>
      <c r="D704" s="222"/>
      <c r="E704" s="226"/>
      <c r="F704" s="226"/>
      <c r="G704" s="226"/>
      <c r="H704" s="40" t="s">
        <v>376</v>
      </c>
      <c r="I704" s="104">
        <v>35186.1</v>
      </c>
      <c r="J704" s="245" t="s">
        <v>169</v>
      </c>
      <c r="K704" s="277">
        <v>21.68</v>
      </c>
      <c r="L704" s="277">
        <v>22.92</v>
      </c>
      <c r="M704" s="277">
        <v>24.13</v>
      </c>
    </row>
    <row r="705" spans="1:21">
      <c r="A705" s="399"/>
      <c r="B705" s="286"/>
      <c r="C705" s="299"/>
      <c r="D705" s="222"/>
      <c r="E705" s="226"/>
      <c r="F705" s="226"/>
      <c r="G705" s="226"/>
      <c r="H705" s="42" t="s">
        <v>377</v>
      </c>
      <c r="I705" s="104">
        <v>36945.410000000003</v>
      </c>
      <c r="J705" s="246"/>
      <c r="K705" s="278"/>
      <c r="L705" s="278"/>
      <c r="M705" s="278"/>
    </row>
    <row r="706" spans="1:21" ht="15" customHeight="1">
      <c r="A706" s="399"/>
      <c r="B706" s="286"/>
      <c r="C706" s="299"/>
      <c r="D706" s="222"/>
      <c r="E706" s="226"/>
      <c r="F706" s="226"/>
      <c r="G706" s="226" t="s">
        <v>106</v>
      </c>
      <c r="H706" s="40" t="s">
        <v>105</v>
      </c>
      <c r="I706" s="102">
        <v>224243.4</v>
      </c>
      <c r="J706" s="247"/>
      <c r="K706" s="279"/>
      <c r="L706" s="279"/>
      <c r="M706" s="279"/>
    </row>
    <row r="707" spans="1:21" ht="15" customHeight="1">
      <c r="A707" s="399"/>
      <c r="B707" s="286"/>
      <c r="C707" s="299"/>
      <c r="D707" s="222"/>
      <c r="E707" s="226"/>
      <c r="F707" s="226"/>
      <c r="G707" s="226"/>
      <c r="H707" s="42" t="s">
        <v>375</v>
      </c>
      <c r="I707" s="102">
        <v>70534.899999999994</v>
      </c>
      <c r="J707" s="245" t="s">
        <v>322</v>
      </c>
      <c r="K707" s="300" t="s">
        <v>259</v>
      </c>
      <c r="L707" s="300" t="s">
        <v>295</v>
      </c>
      <c r="M707" s="300" t="s">
        <v>265</v>
      </c>
    </row>
    <row r="708" spans="1:21">
      <c r="A708" s="399"/>
      <c r="B708" s="286"/>
      <c r="C708" s="299"/>
      <c r="D708" s="222"/>
      <c r="E708" s="226"/>
      <c r="F708" s="226"/>
      <c r="G708" s="226"/>
      <c r="H708" s="40" t="s">
        <v>376</v>
      </c>
      <c r="I708" s="102">
        <v>74829.899999999994</v>
      </c>
      <c r="J708" s="246"/>
      <c r="K708" s="301"/>
      <c r="L708" s="301"/>
      <c r="M708" s="301"/>
    </row>
    <row r="709" spans="1:21" ht="15.75" thickBot="1">
      <c r="A709" s="399"/>
      <c r="B709" s="286"/>
      <c r="C709" s="299"/>
      <c r="D709" s="224"/>
      <c r="E709" s="232"/>
      <c r="F709" s="232"/>
      <c r="G709" s="232"/>
      <c r="H709" s="180" t="s">
        <v>377</v>
      </c>
      <c r="I709" s="207">
        <v>78878.600000000006</v>
      </c>
      <c r="J709" s="251"/>
      <c r="K709" s="302"/>
      <c r="L709" s="302"/>
      <c r="M709" s="302"/>
    </row>
    <row r="710" spans="1:21" ht="15.75" customHeight="1" thickTop="1">
      <c r="A710" s="399"/>
      <c r="B710" s="286"/>
      <c r="C710" s="287" t="s">
        <v>479</v>
      </c>
      <c r="D710" s="222" t="s">
        <v>478</v>
      </c>
      <c r="E710" s="226" t="s">
        <v>109</v>
      </c>
      <c r="F710" s="226" t="s">
        <v>539</v>
      </c>
      <c r="G710" s="246" t="s">
        <v>106</v>
      </c>
      <c r="H710" s="62" t="s">
        <v>105</v>
      </c>
      <c r="I710" s="56">
        <v>328377.21999999997</v>
      </c>
      <c r="J710" s="183" t="s">
        <v>111</v>
      </c>
      <c r="K710" s="172">
        <v>50000</v>
      </c>
      <c r="L710" s="173">
        <v>134481.75</v>
      </c>
      <c r="M710" s="173">
        <v>143895.47</v>
      </c>
      <c r="O710" s="305" t="s">
        <v>106</v>
      </c>
      <c r="P710" s="305"/>
      <c r="Q710" s="164"/>
      <c r="R710" s="9">
        <v>328377.21999999997</v>
      </c>
      <c r="S710" s="9">
        <v>50000</v>
      </c>
      <c r="T710" s="9">
        <v>134481.75</v>
      </c>
      <c r="U710" s="9">
        <v>143895.47</v>
      </c>
    </row>
    <row r="711" spans="1:21" ht="25.5">
      <c r="A711" s="399"/>
      <c r="B711" s="286"/>
      <c r="C711" s="286"/>
      <c r="D711" s="222"/>
      <c r="E711" s="226"/>
      <c r="F711" s="226"/>
      <c r="G711" s="246"/>
      <c r="H711" s="42" t="s">
        <v>375</v>
      </c>
      <c r="I711" s="189">
        <v>50000</v>
      </c>
      <c r="J711" s="165" t="s">
        <v>330</v>
      </c>
      <c r="K711" s="116">
        <v>20</v>
      </c>
      <c r="L711" s="116">
        <v>50</v>
      </c>
      <c r="M711" s="116">
        <v>50</v>
      </c>
    </row>
    <row r="712" spans="1:21" ht="38.25">
      <c r="A712" s="399"/>
      <c r="B712" s="286"/>
      <c r="C712" s="286"/>
      <c r="D712" s="222"/>
      <c r="E712" s="226"/>
      <c r="F712" s="226"/>
      <c r="G712" s="246"/>
      <c r="H712" s="40" t="s">
        <v>376</v>
      </c>
      <c r="I712" s="41">
        <v>134481.75</v>
      </c>
      <c r="J712" s="165" t="s">
        <v>331</v>
      </c>
      <c r="K712" s="174">
        <v>2500</v>
      </c>
      <c r="L712" s="175">
        <v>2689.64</v>
      </c>
      <c r="M712" s="175">
        <v>2877.91</v>
      </c>
    </row>
    <row r="713" spans="1:21" ht="32.25" customHeight="1" thickBot="1">
      <c r="A713" s="399"/>
      <c r="B713" s="286"/>
      <c r="C713" s="286"/>
      <c r="D713" s="224"/>
      <c r="E713" s="232"/>
      <c r="F713" s="232"/>
      <c r="G713" s="251"/>
      <c r="H713" s="180" t="s">
        <v>377</v>
      </c>
      <c r="I713" s="182">
        <v>143895.47</v>
      </c>
      <c r="J713" s="184" t="s">
        <v>332</v>
      </c>
      <c r="K713" s="115">
        <v>1</v>
      </c>
      <c r="L713" s="115">
        <v>1</v>
      </c>
      <c r="M713" s="115">
        <v>1</v>
      </c>
    </row>
    <row r="714" spans="1:21" ht="19.5" customHeight="1" thickTop="1">
      <c r="A714" s="312"/>
      <c r="B714" s="298" t="s">
        <v>476</v>
      </c>
      <c r="C714" s="298" t="s">
        <v>477</v>
      </c>
      <c r="D714" s="227" t="s">
        <v>30</v>
      </c>
      <c r="E714" s="225" t="s">
        <v>109</v>
      </c>
      <c r="F714" s="225" t="s">
        <v>43</v>
      </c>
      <c r="G714" s="225" t="s">
        <v>106</v>
      </c>
      <c r="H714" s="62" t="s">
        <v>105</v>
      </c>
      <c r="I714" s="56">
        <v>371603.94</v>
      </c>
      <c r="J714" s="168" t="s">
        <v>111</v>
      </c>
      <c r="K714" s="172">
        <v>117875.95</v>
      </c>
      <c r="L714" s="172">
        <v>123769.75</v>
      </c>
      <c r="M714" s="172">
        <v>129958.24</v>
      </c>
      <c r="O714" s="296" t="s">
        <v>106</v>
      </c>
      <c r="P714" s="297"/>
      <c r="Q714" s="60"/>
      <c r="R714" s="61">
        <v>1767889.86</v>
      </c>
      <c r="S714" s="7">
        <v>1470789.4</v>
      </c>
      <c r="T714" s="7">
        <v>144927.04999999999</v>
      </c>
      <c r="U714" s="7">
        <v>152173.41</v>
      </c>
    </row>
    <row r="715" spans="1:21" ht="25.5">
      <c r="A715" s="312"/>
      <c r="B715" s="299"/>
      <c r="C715" s="299"/>
      <c r="D715" s="228"/>
      <c r="E715" s="226"/>
      <c r="F715" s="226"/>
      <c r="G715" s="226"/>
      <c r="H715" s="42" t="s">
        <v>375</v>
      </c>
      <c r="I715" s="51">
        <v>117875.95</v>
      </c>
      <c r="J715" s="186" t="s">
        <v>247</v>
      </c>
      <c r="K715" s="116">
        <v>81</v>
      </c>
      <c r="L715" s="116">
        <v>81</v>
      </c>
      <c r="M715" s="116">
        <v>81</v>
      </c>
    </row>
    <row r="716" spans="1:21" ht="38.25">
      <c r="A716" s="312"/>
      <c r="B716" s="299"/>
      <c r="C716" s="299"/>
      <c r="D716" s="228"/>
      <c r="E716" s="226"/>
      <c r="F716" s="226"/>
      <c r="G716" s="226"/>
      <c r="H716" s="40" t="s">
        <v>376</v>
      </c>
      <c r="I716" s="46">
        <v>123769.75</v>
      </c>
      <c r="J716" s="186" t="s">
        <v>248</v>
      </c>
      <c r="K716" s="174">
        <v>1455.25</v>
      </c>
      <c r="L716" s="174">
        <v>1528.02</v>
      </c>
      <c r="M716" s="174">
        <v>1604.42</v>
      </c>
    </row>
    <row r="717" spans="1:21" ht="54" customHeight="1" thickBot="1">
      <c r="A717" s="312"/>
      <c r="B717" s="299"/>
      <c r="C717" s="299"/>
      <c r="D717" s="313"/>
      <c r="E717" s="232"/>
      <c r="F717" s="226"/>
      <c r="G717" s="232"/>
      <c r="H717" s="180" t="s">
        <v>377</v>
      </c>
      <c r="I717" s="76">
        <v>129958.24</v>
      </c>
      <c r="J717" s="187" t="s">
        <v>249</v>
      </c>
      <c r="K717" s="115">
        <v>1</v>
      </c>
      <c r="L717" s="115">
        <v>1</v>
      </c>
      <c r="M717" s="115">
        <v>1</v>
      </c>
    </row>
    <row r="718" spans="1:21" ht="21" customHeight="1" thickTop="1">
      <c r="A718" s="312"/>
      <c r="B718" s="299"/>
      <c r="C718" s="299"/>
      <c r="D718" s="227" t="s">
        <v>31</v>
      </c>
      <c r="E718" s="225" t="s">
        <v>109</v>
      </c>
      <c r="F718" s="225" t="s">
        <v>43</v>
      </c>
      <c r="G718" s="225" t="s">
        <v>106</v>
      </c>
      <c r="H718" s="62" t="s">
        <v>105</v>
      </c>
      <c r="I718" s="56">
        <v>63522.28</v>
      </c>
      <c r="J718" s="168" t="s">
        <v>111</v>
      </c>
      <c r="K718" s="172">
        <v>20149.810000000001</v>
      </c>
      <c r="L718" s="172">
        <v>21157.3</v>
      </c>
      <c r="M718" s="172">
        <v>22215.17</v>
      </c>
    </row>
    <row r="719" spans="1:21" ht="38.25">
      <c r="A719" s="312"/>
      <c r="B719" s="299"/>
      <c r="C719" s="299"/>
      <c r="D719" s="228"/>
      <c r="E719" s="226"/>
      <c r="F719" s="226"/>
      <c r="G719" s="226"/>
      <c r="H719" s="42" t="s">
        <v>375</v>
      </c>
      <c r="I719" s="51">
        <v>20149.810000000001</v>
      </c>
      <c r="J719" s="186" t="s">
        <v>257</v>
      </c>
      <c r="K719" s="116">
        <v>81</v>
      </c>
      <c r="L719" s="116">
        <v>81</v>
      </c>
      <c r="M719" s="116">
        <v>81</v>
      </c>
    </row>
    <row r="720" spans="1:21" ht="38.25">
      <c r="A720" s="312"/>
      <c r="B720" s="299"/>
      <c r="C720" s="299"/>
      <c r="D720" s="228"/>
      <c r="E720" s="226"/>
      <c r="F720" s="226"/>
      <c r="G720" s="226"/>
      <c r="H720" s="40" t="s">
        <v>376</v>
      </c>
      <c r="I720" s="46">
        <v>21157.3</v>
      </c>
      <c r="J720" s="186" t="s">
        <v>250</v>
      </c>
      <c r="K720" s="174">
        <v>248.76300000000001</v>
      </c>
      <c r="L720" s="174">
        <v>261.20100000000002</v>
      </c>
      <c r="M720" s="174">
        <v>274.26100000000002</v>
      </c>
    </row>
    <row r="721" spans="1:13" ht="56.25" customHeight="1">
      <c r="A721" s="312"/>
      <c r="B721" s="299"/>
      <c r="C721" s="299"/>
      <c r="D721" s="228"/>
      <c r="E721" s="226"/>
      <c r="F721" s="226"/>
      <c r="G721" s="226"/>
      <c r="H721" s="42" t="s">
        <v>377</v>
      </c>
      <c r="I721" s="51">
        <v>22215.17</v>
      </c>
      <c r="J721" s="167" t="s">
        <v>251</v>
      </c>
      <c r="K721" s="170">
        <v>1</v>
      </c>
      <c r="L721" s="170">
        <v>1</v>
      </c>
      <c r="M721" s="170">
        <v>1</v>
      </c>
    </row>
    <row r="722" spans="1:13" ht="15" customHeight="1">
      <c r="B722" s="299"/>
      <c r="C722" s="299"/>
      <c r="D722" s="221" t="s">
        <v>526</v>
      </c>
      <c r="E722" s="254" t="s">
        <v>109</v>
      </c>
      <c r="F722" s="254" t="s">
        <v>497</v>
      </c>
      <c r="G722" s="255" t="s">
        <v>106</v>
      </c>
      <c r="H722" s="122" t="s">
        <v>105</v>
      </c>
      <c r="I722" s="158">
        <v>3610154.4</v>
      </c>
      <c r="J722" s="165" t="s">
        <v>111</v>
      </c>
      <c r="K722" s="174">
        <v>984587.6</v>
      </c>
      <c r="L722" s="174">
        <v>1312783.3999999999</v>
      </c>
      <c r="M722" s="174">
        <v>1312783.3999999999</v>
      </c>
    </row>
    <row r="723" spans="1:13" ht="25.5">
      <c r="B723" s="299"/>
      <c r="C723" s="299"/>
      <c r="D723" s="222"/>
      <c r="E723" s="226"/>
      <c r="F723" s="226"/>
      <c r="G723" s="273"/>
      <c r="H723" s="131" t="s">
        <v>375</v>
      </c>
      <c r="I723" s="132">
        <v>984587.6</v>
      </c>
      <c r="J723" s="165" t="s">
        <v>502</v>
      </c>
      <c r="K723" s="210">
        <v>9157</v>
      </c>
      <c r="L723" s="210">
        <v>9157</v>
      </c>
      <c r="M723" s="210">
        <v>9157</v>
      </c>
    </row>
    <row r="724" spans="1:13" ht="51">
      <c r="B724" s="299"/>
      <c r="C724" s="299"/>
      <c r="D724" s="222"/>
      <c r="E724" s="226"/>
      <c r="F724" s="226"/>
      <c r="G724" s="273"/>
      <c r="H724" s="121" t="s">
        <v>376</v>
      </c>
      <c r="I724" s="130">
        <v>1312783.3999999999</v>
      </c>
      <c r="J724" s="165" t="s">
        <v>503</v>
      </c>
      <c r="K724" s="210">
        <v>14698</v>
      </c>
      <c r="L724" s="210">
        <v>14698</v>
      </c>
      <c r="M724" s="210">
        <v>14698</v>
      </c>
    </row>
    <row r="725" spans="1:13" ht="38.25">
      <c r="B725" s="299"/>
      <c r="C725" s="299"/>
      <c r="D725" s="222"/>
      <c r="E725" s="226"/>
      <c r="F725" s="226"/>
      <c r="G725" s="273"/>
      <c r="H725" s="131" t="s">
        <v>377</v>
      </c>
      <c r="I725" s="132">
        <v>1312783.3999999999</v>
      </c>
      <c r="J725" s="165" t="s">
        <v>504</v>
      </c>
      <c r="K725" s="210">
        <v>8949</v>
      </c>
      <c r="L725" s="210">
        <v>8949</v>
      </c>
      <c r="M725" s="210">
        <v>8949</v>
      </c>
    </row>
    <row r="726" spans="1:13" ht="63.75">
      <c r="B726" s="299"/>
      <c r="C726" s="299"/>
      <c r="D726" s="222"/>
      <c r="E726" s="226"/>
      <c r="F726" s="226"/>
      <c r="G726" s="273"/>
      <c r="H726" s="121"/>
      <c r="I726" s="130"/>
      <c r="J726" s="165" t="s">
        <v>505</v>
      </c>
      <c r="K726" s="146">
        <v>4000</v>
      </c>
      <c r="L726" s="146">
        <v>4000</v>
      </c>
      <c r="M726" s="146">
        <v>4000</v>
      </c>
    </row>
    <row r="727" spans="1:13" ht="78.75" customHeight="1">
      <c r="B727" s="299"/>
      <c r="C727" s="299"/>
      <c r="D727" s="222"/>
      <c r="E727" s="226"/>
      <c r="F727" s="226"/>
      <c r="G727" s="273"/>
      <c r="H727" s="121"/>
      <c r="I727" s="130"/>
      <c r="J727" s="165" t="s">
        <v>491</v>
      </c>
      <c r="K727" s="146">
        <v>3000</v>
      </c>
      <c r="L727" s="146">
        <v>3000</v>
      </c>
      <c r="M727" s="146">
        <v>3000</v>
      </c>
    </row>
    <row r="728" spans="1:13" ht="99" customHeight="1">
      <c r="B728" s="299"/>
      <c r="C728" s="299"/>
      <c r="D728" s="222"/>
      <c r="E728" s="226"/>
      <c r="F728" s="226"/>
      <c r="G728" s="273"/>
      <c r="H728" s="121"/>
      <c r="I728" s="130"/>
      <c r="J728" s="165" t="s">
        <v>492</v>
      </c>
      <c r="K728" s="146">
        <v>1000</v>
      </c>
      <c r="L728" s="146">
        <v>1000</v>
      </c>
      <c r="M728" s="146">
        <v>1000</v>
      </c>
    </row>
    <row r="729" spans="1:13" ht="26.25" thickBot="1">
      <c r="B729" s="299"/>
      <c r="C729" s="299"/>
      <c r="D729" s="223"/>
      <c r="E729" s="248"/>
      <c r="F729" s="248"/>
      <c r="G729" s="218"/>
      <c r="H729" s="124"/>
      <c r="I729" s="128"/>
      <c r="J729" s="165" t="s">
        <v>493</v>
      </c>
      <c r="K729" s="114">
        <v>1</v>
      </c>
      <c r="L729" s="114">
        <v>1</v>
      </c>
      <c r="M729" s="114">
        <v>1</v>
      </c>
    </row>
    <row r="730" spans="1:13" ht="15" customHeight="1" thickTop="1">
      <c r="B730" s="299"/>
      <c r="C730" s="299"/>
      <c r="D730" s="221" t="s">
        <v>527</v>
      </c>
      <c r="E730" s="225" t="s">
        <v>109</v>
      </c>
      <c r="F730" s="248" t="s">
        <v>497</v>
      </c>
      <c r="G730" s="218" t="s">
        <v>106</v>
      </c>
      <c r="H730" s="124" t="s">
        <v>105</v>
      </c>
      <c r="I730" s="128">
        <v>391138.4</v>
      </c>
      <c r="J730" s="129" t="s">
        <v>111</v>
      </c>
      <c r="K730" s="172">
        <v>117231</v>
      </c>
      <c r="L730" s="172">
        <v>133418.20000000001</v>
      </c>
      <c r="M730" s="172">
        <v>140489.20000000001</v>
      </c>
    </row>
    <row r="731" spans="1:13" ht="30">
      <c r="B731" s="299"/>
      <c r="C731" s="299"/>
      <c r="D731" s="222"/>
      <c r="E731" s="226"/>
      <c r="F731" s="249"/>
      <c r="G731" s="219"/>
      <c r="H731" s="121" t="s">
        <v>375</v>
      </c>
      <c r="I731" s="130">
        <v>117231</v>
      </c>
      <c r="J731" s="123" t="s">
        <v>485</v>
      </c>
      <c r="K731" s="116">
        <v>8856</v>
      </c>
      <c r="L731" s="116">
        <v>8856</v>
      </c>
      <c r="M731" s="116">
        <v>8856</v>
      </c>
    </row>
    <row r="732" spans="1:13" ht="45">
      <c r="B732" s="299"/>
      <c r="C732" s="299"/>
      <c r="D732" s="222"/>
      <c r="E732" s="226"/>
      <c r="F732" s="249"/>
      <c r="G732" s="219"/>
      <c r="H732" s="131" t="s">
        <v>376</v>
      </c>
      <c r="I732" s="132">
        <v>133418.20000000001</v>
      </c>
      <c r="J732" s="123" t="s">
        <v>506</v>
      </c>
      <c r="K732" s="33">
        <v>13.2</v>
      </c>
      <c r="L732" s="33">
        <v>15.1</v>
      </c>
      <c r="M732" s="33">
        <v>15.9</v>
      </c>
    </row>
    <row r="733" spans="1:13" ht="84" customHeight="1" thickBot="1">
      <c r="B733" s="299"/>
      <c r="C733" s="299"/>
      <c r="D733" s="223"/>
      <c r="E733" s="226"/>
      <c r="F733" s="250"/>
      <c r="G733" s="220"/>
      <c r="H733" s="125" t="s">
        <v>377</v>
      </c>
      <c r="I733" s="133">
        <v>140489.20000000001</v>
      </c>
      <c r="J733" s="126" t="s">
        <v>507</v>
      </c>
      <c r="K733" s="115">
        <v>0.03</v>
      </c>
      <c r="L733" s="157">
        <v>3.5000000000000003E-2</v>
      </c>
      <c r="M733" s="115">
        <v>0.04</v>
      </c>
    </row>
    <row r="734" spans="1:13" ht="15.75" customHeight="1" thickTop="1">
      <c r="B734" s="299"/>
      <c r="C734" s="299"/>
      <c r="D734" s="221" t="s">
        <v>528</v>
      </c>
      <c r="E734" s="225" t="s">
        <v>109</v>
      </c>
      <c r="F734" s="248" t="s">
        <v>93</v>
      </c>
      <c r="G734" s="218" t="s">
        <v>106</v>
      </c>
      <c r="H734" s="124" t="s">
        <v>105</v>
      </c>
      <c r="I734" s="128">
        <v>107738.1</v>
      </c>
      <c r="J734" s="129" t="s">
        <v>111</v>
      </c>
      <c r="K734" s="172">
        <v>32064</v>
      </c>
      <c r="L734" s="172">
        <v>36011.1</v>
      </c>
      <c r="M734" s="172">
        <v>39663</v>
      </c>
    </row>
    <row r="735" spans="1:13" ht="30">
      <c r="B735" s="299"/>
      <c r="C735" s="299"/>
      <c r="D735" s="222"/>
      <c r="E735" s="226"/>
      <c r="F735" s="249"/>
      <c r="G735" s="219"/>
      <c r="H735" s="121" t="s">
        <v>375</v>
      </c>
      <c r="I735" s="130">
        <f>K734</f>
        <v>32064</v>
      </c>
      <c r="J735" s="123" t="s">
        <v>485</v>
      </c>
      <c r="K735" s="116">
        <v>48</v>
      </c>
      <c r="L735" s="116">
        <v>51</v>
      </c>
      <c r="M735" s="116">
        <v>54</v>
      </c>
    </row>
    <row r="736" spans="1:13" ht="45">
      <c r="B736" s="299"/>
      <c r="C736" s="299"/>
      <c r="D736" s="222"/>
      <c r="E736" s="226"/>
      <c r="F736" s="249"/>
      <c r="G736" s="219"/>
      <c r="H736" s="131" t="s">
        <v>376</v>
      </c>
      <c r="I736" s="132">
        <v>36011.1</v>
      </c>
      <c r="J736" s="123" t="s">
        <v>486</v>
      </c>
      <c r="K736" s="33">
        <v>668</v>
      </c>
      <c r="L736" s="33">
        <v>706.1</v>
      </c>
      <c r="M736" s="33">
        <v>734.5</v>
      </c>
    </row>
    <row r="737" spans="2:13" ht="90.75" thickBot="1">
      <c r="B737" s="299"/>
      <c r="C737" s="299"/>
      <c r="D737" s="224"/>
      <c r="E737" s="226"/>
      <c r="F737" s="250"/>
      <c r="G737" s="220"/>
      <c r="H737" s="125" t="s">
        <v>377</v>
      </c>
      <c r="I737" s="133">
        <v>39663</v>
      </c>
      <c r="J737" s="126" t="s">
        <v>501</v>
      </c>
      <c r="K737" s="127">
        <v>0.01</v>
      </c>
      <c r="L737" s="127">
        <v>0.01</v>
      </c>
      <c r="M737" s="127">
        <v>0.01</v>
      </c>
    </row>
    <row r="738" spans="2:13" ht="15.75" customHeight="1" thickTop="1">
      <c r="B738" s="299"/>
      <c r="C738" s="299"/>
      <c r="D738" s="229" t="s">
        <v>529</v>
      </c>
      <c r="E738" s="225" t="s">
        <v>109</v>
      </c>
      <c r="F738" s="248" t="s">
        <v>239</v>
      </c>
      <c r="G738" s="218" t="s">
        <v>106</v>
      </c>
      <c r="H738" s="124" t="s">
        <v>105</v>
      </c>
      <c r="I738" s="128">
        <v>68868.7</v>
      </c>
      <c r="J738" s="129" t="s">
        <v>111</v>
      </c>
      <c r="K738" s="172">
        <v>21725</v>
      </c>
      <c r="L738" s="172">
        <v>22963.3</v>
      </c>
      <c r="M738" s="172">
        <v>24180.400000000001</v>
      </c>
    </row>
    <row r="739" spans="2:13" ht="60">
      <c r="B739" s="299"/>
      <c r="C739" s="299"/>
      <c r="D739" s="222"/>
      <c r="E739" s="226"/>
      <c r="F739" s="249"/>
      <c r="G739" s="219"/>
      <c r="H739" s="122" t="s">
        <v>375</v>
      </c>
      <c r="I739" s="158">
        <f>K738</f>
        <v>21725</v>
      </c>
      <c r="J739" s="123" t="s">
        <v>483</v>
      </c>
      <c r="K739" s="116">
        <v>7000</v>
      </c>
      <c r="L739" s="116">
        <v>7000</v>
      </c>
      <c r="M739" s="116">
        <v>7000</v>
      </c>
    </row>
    <row r="740" spans="2:13" ht="45">
      <c r="B740" s="299"/>
      <c r="C740" s="299"/>
      <c r="D740" s="222"/>
      <c r="E740" s="226"/>
      <c r="F740" s="249"/>
      <c r="G740" s="219"/>
      <c r="H740" s="131" t="s">
        <v>376</v>
      </c>
      <c r="I740" s="132">
        <v>22963.3</v>
      </c>
      <c r="J740" s="123" t="s">
        <v>486</v>
      </c>
      <c r="K740" s="33">
        <v>3.1</v>
      </c>
      <c r="L740" s="33">
        <v>3.3</v>
      </c>
      <c r="M740" s="33">
        <v>3.5</v>
      </c>
    </row>
    <row r="741" spans="2:13" ht="60.75" thickBot="1">
      <c r="B741" s="299"/>
      <c r="C741" s="299"/>
      <c r="D741" s="224"/>
      <c r="E741" s="226"/>
      <c r="F741" s="250"/>
      <c r="G741" s="220"/>
      <c r="H741" s="124" t="s">
        <v>377</v>
      </c>
      <c r="I741" s="128">
        <v>24180.400000000001</v>
      </c>
      <c r="J741" s="126" t="s">
        <v>177</v>
      </c>
      <c r="K741" s="115">
        <v>1</v>
      </c>
      <c r="L741" s="115">
        <v>1</v>
      </c>
      <c r="M741" s="115">
        <v>1</v>
      </c>
    </row>
    <row r="742" spans="2:13" ht="15.75" customHeight="1" thickTop="1">
      <c r="B742" s="299"/>
      <c r="C742" s="299"/>
      <c r="D742" s="229" t="s">
        <v>530</v>
      </c>
      <c r="E742" s="248" t="s">
        <v>109</v>
      </c>
      <c r="F742" s="248" t="s">
        <v>239</v>
      </c>
      <c r="G742" s="218" t="s">
        <v>106</v>
      </c>
      <c r="H742" s="121" t="s">
        <v>105</v>
      </c>
      <c r="I742" s="130">
        <v>11491.2</v>
      </c>
      <c r="J742" s="129" t="s">
        <v>111</v>
      </c>
      <c r="K742" s="172">
        <v>3624.7</v>
      </c>
      <c r="L742" s="172">
        <v>3831.7</v>
      </c>
      <c r="M742" s="172">
        <v>4034.8</v>
      </c>
    </row>
    <row r="743" spans="2:13" ht="60">
      <c r="B743" s="299"/>
      <c r="C743" s="299"/>
      <c r="D743" s="222"/>
      <c r="E743" s="249"/>
      <c r="F743" s="249"/>
      <c r="G743" s="219"/>
      <c r="H743" s="131" t="s">
        <v>375</v>
      </c>
      <c r="I743" s="132">
        <f>K742</f>
        <v>3624.7</v>
      </c>
      <c r="J743" s="123" t="s">
        <v>483</v>
      </c>
      <c r="K743" s="116">
        <v>80</v>
      </c>
      <c r="L743" s="116">
        <v>80</v>
      </c>
      <c r="M743" s="116">
        <v>80</v>
      </c>
    </row>
    <row r="744" spans="2:13" ht="30">
      <c r="B744" s="299"/>
      <c r="C744" s="299"/>
      <c r="D744" s="222"/>
      <c r="E744" s="249"/>
      <c r="F744" s="249"/>
      <c r="G744" s="219"/>
      <c r="H744" s="121" t="s">
        <v>376</v>
      </c>
      <c r="I744" s="130">
        <v>3831.7</v>
      </c>
      <c r="J744" s="123" t="s">
        <v>484</v>
      </c>
      <c r="K744" s="116">
        <v>228</v>
      </c>
      <c r="L744" s="116">
        <v>228</v>
      </c>
      <c r="M744" s="116">
        <v>228</v>
      </c>
    </row>
    <row r="745" spans="2:13" ht="45">
      <c r="B745" s="299"/>
      <c r="C745" s="299"/>
      <c r="D745" s="222"/>
      <c r="E745" s="249"/>
      <c r="F745" s="249"/>
      <c r="G745" s="219"/>
      <c r="H745" s="131" t="s">
        <v>377</v>
      </c>
      <c r="I745" s="132">
        <v>4034.8</v>
      </c>
      <c r="J745" s="123" t="s">
        <v>487</v>
      </c>
      <c r="K745" s="33">
        <v>15.9</v>
      </c>
      <c r="L745" s="159">
        <v>16.8</v>
      </c>
      <c r="M745" s="159">
        <v>17.7</v>
      </c>
    </row>
    <row r="746" spans="2:13" ht="60.75" thickBot="1">
      <c r="B746" s="299"/>
      <c r="C746" s="299"/>
      <c r="D746" s="224"/>
      <c r="E746" s="250"/>
      <c r="F746" s="250"/>
      <c r="G746" s="220"/>
      <c r="H746" s="134"/>
      <c r="I746" s="133"/>
      <c r="J746" s="126" t="s">
        <v>177</v>
      </c>
      <c r="K746" s="115">
        <v>1</v>
      </c>
      <c r="L746" s="115">
        <v>1</v>
      </c>
      <c r="M746" s="115">
        <v>1</v>
      </c>
    </row>
    <row r="747" spans="2:13" ht="15.75" customHeight="1" thickTop="1">
      <c r="B747" s="299"/>
      <c r="C747" s="299"/>
      <c r="D747" s="229" t="s">
        <v>531</v>
      </c>
      <c r="E747" s="225" t="s">
        <v>109</v>
      </c>
      <c r="F747" s="248" t="s">
        <v>91</v>
      </c>
      <c r="G747" s="218" t="s">
        <v>106</v>
      </c>
      <c r="H747" s="124" t="s">
        <v>105</v>
      </c>
      <c r="I747" s="128">
        <v>558.5</v>
      </c>
      <c r="J747" s="129" t="s">
        <v>111</v>
      </c>
      <c r="K747" s="172">
        <v>176.2</v>
      </c>
      <c r="L747" s="172">
        <v>186.2</v>
      </c>
      <c r="M747" s="172">
        <v>196.1</v>
      </c>
    </row>
    <row r="748" spans="2:13" ht="30">
      <c r="B748" s="299"/>
      <c r="C748" s="299"/>
      <c r="D748" s="222"/>
      <c r="E748" s="226"/>
      <c r="F748" s="249"/>
      <c r="G748" s="219"/>
      <c r="H748" s="121" t="s">
        <v>375</v>
      </c>
      <c r="I748" s="130">
        <f>K747</f>
        <v>176.2</v>
      </c>
      <c r="J748" s="123" t="s">
        <v>488</v>
      </c>
      <c r="K748" s="116">
        <v>182</v>
      </c>
      <c r="L748" s="116">
        <v>182</v>
      </c>
      <c r="M748" s="116">
        <v>182</v>
      </c>
    </row>
    <row r="749" spans="2:13" ht="45">
      <c r="B749" s="299"/>
      <c r="C749" s="299"/>
      <c r="D749" s="222"/>
      <c r="E749" s="226"/>
      <c r="F749" s="249"/>
      <c r="G749" s="219"/>
      <c r="H749" s="131" t="s">
        <v>376</v>
      </c>
      <c r="I749" s="132">
        <v>186.2</v>
      </c>
      <c r="J749" s="123" t="s">
        <v>40</v>
      </c>
      <c r="K749" s="33">
        <v>968</v>
      </c>
      <c r="L749" s="33">
        <v>1023.2</v>
      </c>
      <c r="M749" s="33">
        <v>1077.4000000000001</v>
      </c>
    </row>
    <row r="750" spans="2:13" ht="64.5" customHeight="1" thickBot="1">
      <c r="B750" s="299"/>
      <c r="C750" s="299"/>
      <c r="D750" s="224"/>
      <c r="E750" s="226"/>
      <c r="F750" s="250"/>
      <c r="G750" s="220"/>
      <c r="H750" s="125" t="s">
        <v>377</v>
      </c>
      <c r="I750" s="133">
        <v>196.1</v>
      </c>
      <c r="J750" s="126" t="s">
        <v>41</v>
      </c>
      <c r="K750" s="115">
        <v>1</v>
      </c>
      <c r="L750" s="115">
        <v>1</v>
      </c>
      <c r="M750" s="115">
        <v>1</v>
      </c>
    </row>
    <row r="751" spans="2:13" ht="15.75" customHeight="1" thickTop="1">
      <c r="B751" s="299"/>
      <c r="C751" s="299"/>
      <c r="D751" s="229" t="s">
        <v>532</v>
      </c>
      <c r="E751" s="225" t="s">
        <v>109</v>
      </c>
      <c r="F751" s="248" t="s">
        <v>91</v>
      </c>
      <c r="G751" s="218" t="s">
        <v>106</v>
      </c>
      <c r="H751" s="124" t="s">
        <v>105</v>
      </c>
      <c r="I751" s="128">
        <v>105859.4</v>
      </c>
      <c r="J751" s="129" t="s">
        <v>111</v>
      </c>
      <c r="K751" s="172">
        <v>33393.9</v>
      </c>
      <c r="L751" s="172">
        <v>35297.4</v>
      </c>
      <c r="M751" s="172">
        <v>37168.1</v>
      </c>
    </row>
    <row r="752" spans="2:13" ht="30">
      <c r="B752" s="299"/>
      <c r="C752" s="299"/>
      <c r="D752" s="222"/>
      <c r="E752" s="226"/>
      <c r="F752" s="249"/>
      <c r="G752" s="219"/>
      <c r="H752" s="121" t="s">
        <v>375</v>
      </c>
      <c r="I752" s="130">
        <f>K751</f>
        <v>33393.9</v>
      </c>
      <c r="J752" s="123" t="s">
        <v>39</v>
      </c>
      <c r="K752" s="116">
        <v>11</v>
      </c>
      <c r="L752" s="116">
        <v>11</v>
      </c>
      <c r="M752" s="116">
        <v>11</v>
      </c>
    </row>
    <row r="753" spans="2:13" ht="60">
      <c r="B753" s="299"/>
      <c r="C753" s="299"/>
      <c r="D753" s="222"/>
      <c r="E753" s="226"/>
      <c r="F753" s="249"/>
      <c r="G753" s="219"/>
      <c r="H753" s="131" t="s">
        <v>376</v>
      </c>
      <c r="I753" s="132">
        <v>35297.4</v>
      </c>
      <c r="J753" s="123" t="s">
        <v>508</v>
      </c>
      <c r="K753" s="33">
        <v>3035.8</v>
      </c>
      <c r="L753" s="159">
        <v>3208.9</v>
      </c>
      <c r="M753" s="159">
        <v>3378.9</v>
      </c>
    </row>
    <row r="754" spans="2:13" ht="60.75" thickBot="1">
      <c r="B754" s="299"/>
      <c r="C754" s="299"/>
      <c r="D754" s="224"/>
      <c r="E754" s="226"/>
      <c r="F754" s="250"/>
      <c r="G754" s="220"/>
      <c r="H754" s="125" t="s">
        <v>377</v>
      </c>
      <c r="I754" s="133">
        <v>37168.1</v>
      </c>
      <c r="J754" s="126" t="s">
        <v>509</v>
      </c>
      <c r="K754" s="115">
        <v>1</v>
      </c>
      <c r="L754" s="115">
        <v>1</v>
      </c>
      <c r="M754" s="115">
        <v>1</v>
      </c>
    </row>
    <row r="755" spans="2:13" ht="15.75" customHeight="1" thickTop="1">
      <c r="B755" s="299"/>
      <c r="C755" s="299"/>
      <c r="D755" s="229" t="s">
        <v>533</v>
      </c>
      <c r="E755" s="225" t="s">
        <v>109</v>
      </c>
      <c r="F755" s="248" t="s">
        <v>95</v>
      </c>
      <c r="G755" s="218" t="s">
        <v>106</v>
      </c>
      <c r="H755" s="124" t="s">
        <v>105</v>
      </c>
      <c r="I755" s="128">
        <v>9718.2000000000007</v>
      </c>
      <c r="J755" s="129" t="s">
        <v>111</v>
      </c>
      <c r="K755" s="172">
        <v>3065.7</v>
      </c>
      <c r="L755" s="172">
        <v>3240.4</v>
      </c>
      <c r="M755" s="172">
        <v>3412.1</v>
      </c>
    </row>
    <row r="756" spans="2:13" ht="30">
      <c r="B756" s="299"/>
      <c r="C756" s="299"/>
      <c r="D756" s="222"/>
      <c r="E756" s="226"/>
      <c r="F756" s="249"/>
      <c r="G756" s="219"/>
      <c r="H756" s="121" t="s">
        <v>375</v>
      </c>
      <c r="I756" s="130">
        <f>K755</f>
        <v>3065.7</v>
      </c>
      <c r="J756" s="123" t="s">
        <v>485</v>
      </c>
      <c r="K756" s="116">
        <v>5095</v>
      </c>
      <c r="L756" s="116">
        <v>5095</v>
      </c>
      <c r="M756" s="116">
        <v>5095</v>
      </c>
    </row>
    <row r="757" spans="2:13" ht="45">
      <c r="B757" s="299"/>
      <c r="C757" s="299"/>
      <c r="D757" s="222"/>
      <c r="E757" s="226"/>
      <c r="F757" s="249"/>
      <c r="G757" s="219"/>
      <c r="H757" s="131" t="s">
        <v>376</v>
      </c>
      <c r="I757" s="132">
        <v>3240.4</v>
      </c>
      <c r="J757" s="123" t="s">
        <v>510</v>
      </c>
      <c r="K757" s="33">
        <v>601.70000000000005</v>
      </c>
      <c r="L757" s="33">
        <v>636</v>
      </c>
      <c r="M757" s="33">
        <v>669.7</v>
      </c>
    </row>
    <row r="758" spans="2:13" ht="75">
      <c r="B758" s="299"/>
      <c r="C758" s="299"/>
      <c r="D758" s="223"/>
      <c r="E758" s="226"/>
      <c r="F758" s="254"/>
      <c r="G758" s="255"/>
      <c r="H758" s="121" t="s">
        <v>377</v>
      </c>
      <c r="I758" s="130">
        <v>3412.1</v>
      </c>
      <c r="J758" s="135" t="s">
        <v>511</v>
      </c>
      <c r="K758" s="170">
        <v>1</v>
      </c>
      <c r="L758" s="170">
        <v>1</v>
      </c>
      <c r="M758" s="170">
        <v>1</v>
      </c>
    </row>
    <row r="759" spans="2:13" ht="15" customHeight="1">
      <c r="B759" s="299"/>
      <c r="C759" s="299"/>
      <c r="D759" s="245" t="s">
        <v>534</v>
      </c>
      <c r="E759" s="249" t="s">
        <v>109</v>
      </c>
      <c r="F759" s="249" t="s">
        <v>91</v>
      </c>
      <c r="G759" s="219" t="s">
        <v>106</v>
      </c>
      <c r="H759" s="131" t="s">
        <v>105</v>
      </c>
      <c r="I759" s="132">
        <v>5129.6000000000004</v>
      </c>
      <c r="J759" s="123" t="s">
        <v>111</v>
      </c>
      <c r="K759" s="174">
        <v>1399</v>
      </c>
      <c r="L759" s="174">
        <v>1865.3</v>
      </c>
      <c r="M759" s="174">
        <v>1865.3</v>
      </c>
    </row>
    <row r="760" spans="2:13" ht="30">
      <c r="B760" s="299"/>
      <c r="C760" s="299"/>
      <c r="D760" s="246"/>
      <c r="E760" s="249"/>
      <c r="F760" s="249"/>
      <c r="G760" s="219"/>
      <c r="H760" s="121" t="s">
        <v>375</v>
      </c>
      <c r="I760" s="130">
        <f>K759</f>
        <v>1399</v>
      </c>
      <c r="J760" s="123" t="s">
        <v>512</v>
      </c>
      <c r="K760" s="116">
        <v>8070</v>
      </c>
      <c r="L760" s="116">
        <v>11415</v>
      </c>
      <c r="M760" s="116">
        <v>11415</v>
      </c>
    </row>
    <row r="761" spans="2:13" ht="45">
      <c r="B761" s="299"/>
      <c r="C761" s="299"/>
      <c r="D761" s="246"/>
      <c r="E761" s="249"/>
      <c r="F761" s="249"/>
      <c r="G761" s="219"/>
      <c r="H761" s="121"/>
      <c r="I761" s="130"/>
      <c r="J761" s="123" t="s">
        <v>513</v>
      </c>
      <c r="K761" s="116">
        <v>235</v>
      </c>
      <c r="L761" s="116">
        <v>320</v>
      </c>
      <c r="M761" s="116">
        <v>320</v>
      </c>
    </row>
    <row r="762" spans="2:13" ht="60">
      <c r="B762" s="299"/>
      <c r="C762" s="299"/>
      <c r="D762" s="246"/>
      <c r="E762" s="249"/>
      <c r="F762" s="249"/>
      <c r="G762" s="219"/>
      <c r="H762" s="131" t="s">
        <v>376</v>
      </c>
      <c r="I762" s="132">
        <v>1865.3</v>
      </c>
      <c r="J762" s="123" t="s">
        <v>514</v>
      </c>
      <c r="K762" s="33">
        <v>0.16</v>
      </c>
      <c r="L762" s="33">
        <v>0.16</v>
      </c>
      <c r="M762" s="33">
        <v>0.16</v>
      </c>
    </row>
    <row r="763" spans="2:13" ht="75.75" thickBot="1">
      <c r="B763" s="299"/>
      <c r="C763" s="299"/>
      <c r="D763" s="251"/>
      <c r="E763" s="250"/>
      <c r="F763" s="250"/>
      <c r="G763" s="220"/>
      <c r="H763" s="125" t="s">
        <v>377</v>
      </c>
      <c r="I763" s="133">
        <v>1865.3</v>
      </c>
      <c r="J763" s="126" t="s">
        <v>42</v>
      </c>
      <c r="K763" s="115">
        <v>1</v>
      </c>
      <c r="L763" s="115">
        <v>1</v>
      </c>
      <c r="M763" s="115">
        <v>1</v>
      </c>
    </row>
    <row r="764" spans="2:13" ht="15.75" customHeight="1" thickTop="1">
      <c r="B764" s="299"/>
      <c r="C764" s="299"/>
      <c r="D764" s="229" t="s">
        <v>535</v>
      </c>
      <c r="E764" s="226" t="s">
        <v>109</v>
      </c>
      <c r="F764" s="248" t="s">
        <v>94</v>
      </c>
      <c r="G764" s="218" t="s">
        <v>106</v>
      </c>
      <c r="H764" s="62" t="s">
        <v>105</v>
      </c>
      <c r="I764" s="56">
        <v>10547.5</v>
      </c>
      <c r="J764" s="129" t="s">
        <v>111</v>
      </c>
      <c r="K764" s="172">
        <v>2712.9</v>
      </c>
      <c r="L764" s="172">
        <v>3817.2</v>
      </c>
      <c r="M764" s="172">
        <v>4017.4</v>
      </c>
    </row>
    <row r="765" spans="2:13" ht="30">
      <c r="B765" s="299"/>
      <c r="C765" s="299"/>
      <c r="D765" s="222"/>
      <c r="E765" s="226"/>
      <c r="F765" s="249"/>
      <c r="G765" s="219"/>
      <c r="H765" s="42" t="s">
        <v>375</v>
      </c>
      <c r="I765" s="51">
        <v>2712.9</v>
      </c>
      <c r="J765" s="123" t="s">
        <v>485</v>
      </c>
      <c r="K765" s="116">
        <v>3000</v>
      </c>
      <c r="L765" s="116">
        <v>4000</v>
      </c>
      <c r="M765" s="116">
        <v>4000</v>
      </c>
    </row>
    <row r="766" spans="2:13" ht="60">
      <c r="B766" s="299"/>
      <c r="C766" s="299"/>
      <c r="D766" s="222"/>
      <c r="E766" s="226"/>
      <c r="F766" s="249"/>
      <c r="G766" s="219"/>
      <c r="H766" s="40" t="s">
        <v>376</v>
      </c>
      <c r="I766" s="46">
        <v>3817.2</v>
      </c>
      <c r="J766" s="123" t="s">
        <v>89</v>
      </c>
      <c r="K766" s="116">
        <v>18350</v>
      </c>
      <c r="L766" s="116">
        <v>24422</v>
      </c>
      <c r="M766" s="116">
        <v>24422</v>
      </c>
    </row>
    <row r="767" spans="2:13" ht="45">
      <c r="B767" s="299"/>
      <c r="C767" s="299"/>
      <c r="D767" s="222"/>
      <c r="E767" s="226"/>
      <c r="F767" s="249"/>
      <c r="G767" s="219"/>
      <c r="H767" s="188" t="s">
        <v>377</v>
      </c>
      <c r="I767" s="181">
        <v>4017.4</v>
      </c>
      <c r="J767" s="123" t="s">
        <v>90</v>
      </c>
      <c r="K767" s="33">
        <v>147.84</v>
      </c>
      <c r="L767" s="33">
        <v>156.30000000000001</v>
      </c>
      <c r="M767" s="33">
        <v>164.5</v>
      </c>
    </row>
    <row r="768" spans="2:13" ht="30.75" thickBot="1">
      <c r="B768" s="299"/>
      <c r="C768" s="299"/>
      <c r="D768" s="224"/>
      <c r="E768" s="232"/>
      <c r="F768" s="250"/>
      <c r="G768" s="220"/>
      <c r="H768" s="62"/>
      <c r="I768" s="56"/>
      <c r="J768" s="126" t="s">
        <v>88</v>
      </c>
      <c r="K768" s="115">
        <v>1</v>
      </c>
      <c r="L768" s="115">
        <v>1</v>
      </c>
      <c r="M768" s="115">
        <v>1</v>
      </c>
    </row>
    <row r="769" spans="2:13" ht="15.75" customHeight="1" thickTop="1">
      <c r="B769" s="299"/>
      <c r="C769" s="299"/>
      <c r="D769" s="233" t="s">
        <v>536</v>
      </c>
      <c r="E769" s="236" t="s">
        <v>109</v>
      </c>
      <c r="F769" s="238" t="s">
        <v>96</v>
      </c>
      <c r="G769" s="241" t="s">
        <v>106</v>
      </c>
      <c r="H769" s="190" t="s">
        <v>105</v>
      </c>
      <c r="I769" s="191">
        <v>9182.4</v>
      </c>
      <c r="J769" s="192" t="s">
        <v>111</v>
      </c>
      <c r="K769" s="193">
        <v>2356.5</v>
      </c>
      <c r="L769" s="193">
        <v>3323.3</v>
      </c>
      <c r="M769" s="193">
        <v>3502.6</v>
      </c>
    </row>
    <row r="770" spans="2:13" ht="30">
      <c r="B770" s="299"/>
      <c r="C770" s="299"/>
      <c r="D770" s="234"/>
      <c r="E770" s="236"/>
      <c r="F770" s="239"/>
      <c r="G770" s="242"/>
      <c r="H770" s="194" t="s">
        <v>375</v>
      </c>
      <c r="I770" s="195">
        <v>2356.5</v>
      </c>
      <c r="J770" s="196" t="s">
        <v>485</v>
      </c>
      <c r="K770" s="197">
        <v>15720</v>
      </c>
      <c r="L770" s="197">
        <v>20950</v>
      </c>
      <c r="M770" s="197">
        <v>20950</v>
      </c>
    </row>
    <row r="771" spans="2:13" ht="45">
      <c r="B771" s="299"/>
      <c r="C771" s="299"/>
      <c r="D771" s="234"/>
      <c r="E771" s="236"/>
      <c r="F771" s="239"/>
      <c r="G771" s="242"/>
      <c r="H771" s="198" t="s">
        <v>376</v>
      </c>
      <c r="I771" s="199">
        <v>3323.3</v>
      </c>
      <c r="J771" s="196" t="s">
        <v>97</v>
      </c>
      <c r="K771" s="197">
        <v>39525</v>
      </c>
      <c r="L771" s="197">
        <v>52750</v>
      </c>
      <c r="M771" s="197">
        <v>52750</v>
      </c>
    </row>
    <row r="772" spans="2:13" ht="45">
      <c r="B772" s="299"/>
      <c r="C772" s="299"/>
      <c r="D772" s="234"/>
      <c r="E772" s="236"/>
      <c r="F772" s="239"/>
      <c r="G772" s="242"/>
      <c r="H772" s="200" t="s">
        <v>377</v>
      </c>
      <c r="I772" s="201">
        <v>3502.6</v>
      </c>
      <c r="J772" s="196" t="s">
        <v>90</v>
      </c>
      <c r="K772" s="202">
        <v>59.62</v>
      </c>
      <c r="L772" s="202">
        <v>63</v>
      </c>
      <c r="M772" s="202">
        <v>66.400000000000006</v>
      </c>
    </row>
    <row r="773" spans="2:13" ht="38.25" customHeight="1" thickBot="1">
      <c r="B773" s="299"/>
      <c r="C773" s="299"/>
      <c r="D773" s="235"/>
      <c r="E773" s="237"/>
      <c r="F773" s="240"/>
      <c r="G773" s="243"/>
      <c r="H773" s="190"/>
      <c r="I773" s="191"/>
      <c r="J773" s="216" t="s">
        <v>88</v>
      </c>
      <c r="K773" s="170">
        <v>1</v>
      </c>
      <c r="L773" s="170">
        <v>1</v>
      </c>
      <c r="M773" s="170">
        <v>1</v>
      </c>
    </row>
    <row r="774" spans="2:13" ht="38.25" customHeight="1" thickTop="1">
      <c r="B774" s="299"/>
      <c r="C774" s="299"/>
      <c r="D774" s="233" t="s">
        <v>537</v>
      </c>
      <c r="E774" s="236" t="s">
        <v>518</v>
      </c>
      <c r="F774" s="248" t="s">
        <v>522</v>
      </c>
      <c r="G774" s="241" t="s">
        <v>106</v>
      </c>
      <c r="H774" s="190" t="s">
        <v>105</v>
      </c>
      <c r="I774" s="214">
        <f>I775+I776+I777</f>
        <v>55105.759999999995</v>
      </c>
      <c r="J774" s="217" t="s">
        <v>111</v>
      </c>
      <c r="K774" s="33">
        <v>14153</v>
      </c>
      <c r="L774" s="33">
        <v>19945.82</v>
      </c>
      <c r="M774" s="33">
        <v>21006.94</v>
      </c>
    </row>
    <row r="775" spans="2:13" ht="30.6" customHeight="1">
      <c r="B775" s="299"/>
      <c r="C775" s="299"/>
      <c r="D775" s="234"/>
      <c r="E775" s="236"/>
      <c r="F775" s="249"/>
      <c r="G775" s="242"/>
      <c r="H775" s="194" t="s">
        <v>375</v>
      </c>
      <c r="I775" s="215">
        <f>K774</f>
        <v>14153</v>
      </c>
      <c r="J775" s="217" t="s">
        <v>520</v>
      </c>
      <c r="K775" s="5">
        <v>28308</v>
      </c>
      <c r="L775" s="5">
        <v>28308</v>
      </c>
      <c r="M775" s="5">
        <v>28308</v>
      </c>
    </row>
    <row r="776" spans="2:13" ht="48" customHeight="1">
      <c r="B776" s="299"/>
      <c r="C776" s="299"/>
      <c r="D776" s="234"/>
      <c r="E776" s="236"/>
      <c r="F776" s="249"/>
      <c r="G776" s="242"/>
      <c r="H776" s="198" t="s">
        <v>376</v>
      </c>
      <c r="I776" s="215">
        <f>L774</f>
        <v>19945.82</v>
      </c>
      <c r="J776" s="217" t="s">
        <v>521</v>
      </c>
      <c r="K776" s="5">
        <v>235</v>
      </c>
      <c r="L776" s="5">
        <v>235</v>
      </c>
      <c r="M776" s="5">
        <v>235</v>
      </c>
    </row>
    <row r="777" spans="2:13" ht="47.1" customHeight="1">
      <c r="B777" s="299"/>
      <c r="C777" s="299"/>
      <c r="D777" s="234"/>
      <c r="E777" s="236"/>
      <c r="F777" s="249"/>
      <c r="G777" s="242"/>
      <c r="H777" s="213" t="s">
        <v>377</v>
      </c>
      <c r="I777" s="212">
        <f>M774</f>
        <v>21006.94</v>
      </c>
      <c r="J777" s="217" t="s">
        <v>519</v>
      </c>
      <c r="K777" s="211">
        <f>K774/K775*1000</f>
        <v>499.96467429701852</v>
      </c>
      <c r="L777" s="211">
        <f>L774/L775*1000</f>
        <v>704.60011304224952</v>
      </c>
      <c r="M777" s="211">
        <f>M774/M775*1000</f>
        <v>742.08492298996737</v>
      </c>
    </row>
    <row r="778" spans="2:13" ht="38.1" customHeight="1" thickBot="1">
      <c r="B778" s="299"/>
      <c r="C778" s="299"/>
      <c r="D778" s="424"/>
      <c r="E778" s="237"/>
      <c r="F778" s="250"/>
      <c r="G778" s="243"/>
      <c r="H778" s="190"/>
      <c r="I778" s="214"/>
      <c r="J778" s="217" t="s">
        <v>88</v>
      </c>
      <c r="K778" s="5">
        <v>100</v>
      </c>
      <c r="L778" s="5">
        <v>100</v>
      </c>
      <c r="M778" s="5">
        <v>100</v>
      </c>
    </row>
    <row r="779" spans="2:13" ht="15.75" customHeight="1" thickTop="1">
      <c r="B779" s="299"/>
      <c r="C779" s="299"/>
      <c r="D779" s="245" t="s">
        <v>523</v>
      </c>
      <c r="E779" s="248" t="s">
        <v>109</v>
      </c>
      <c r="F779" s="248" t="s">
        <v>538</v>
      </c>
      <c r="G779" s="218" t="s">
        <v>106</v>
      </c>
      <c r="H779" s="124" t="s">
        <v>105</v>
      </c>
      <c r="I779" s="128">
        <v>888586.9</v>
      </c>
      <c r="J779" s="129" t="s">
        <v>111</v>
      </c>
      <c r="K779" s="172">
        <v>228240.9</v>
      </c>
      <c r="L779" s="172">
        <v>321606</v>
      </c>
      <c r="M779" s="172">
        <v>338740</v>
      </c>
    </row>
    <row r="780" spans="2:13" ht="30">
      <c r="B780" s="299"/>
      <c r="C780" s="299"/>
      <c r="D780" s="246"/>
      <c r="E780" s="249"/>
      <c r="F780" s="249"/>
      <c r="G780" s="219"/>
      <c r="H780" s="121" t="s">
        <v>375</v>
      </c>
      <c r="I780" s="130">
        <f>K779</f>
        <v>228240.9</v>
      </c>
      <c r="J780" s="123" t="s">
        <v>480</v>
      </c>
      <c r="K780" s="116">
        <v>686600</v>
      </c>
      <c r="L780" s="116">
        <v>714060</v>
      </c>
      <c r="M780" s="116">
        <v>714060</v>
      </c>
    </row>
    <row r="781" spans="2:13" ht="30">
      <c r="B781" s="299"/>
      <c r="C781" s="299"/>
      <c r="D781" s="246"/>
      <c r="E781" s="249"/>
      <c r="F781" s="249"/>
      <c r="G781" s="219"/>
      <c r="H781" s="131" t="s">
        <v>376</v>
      </c>
      <c r="I781" s="132">
        <v>321606</v>
      </c>
      <c r="J781" s="123" t="s">
        <v>481</v>
      </c>
      <c r="K781" s="116">
        <v>1285053</v>
      </c>
      <c r="L781" s="116">
        <v>1713404</v>
      </c>
      <c r="M781" s="116">
        <v>1713404</v>
      </c>
    </row>
    <row r="782" spans="2:13" ht="45">
      <c r="B782" s="299"/>
      <c r="C782" s="299"/>
      <c r="D782" s="246"/>
      <c r="E782" s="249"/>
      <c r="F782" s="249"/>
      <c r="G782" s="219"/>
      <c r="H782" s="121" t="s">
        <v>377</v>
      </c>
      <c r="I782" s="130">
        <v>338740</v>
      </c>
      <c r="J782" s="123" t="s">
        <v>482</v>
      </c>
      <c r="K782" s="33">
        <v>177.6</v>
      </c>
      <c r="L782" s="33">
        <v>187.7</v>
      </c>
      <c r="M782" s="33">
        <v>197.7</v>
      </c>
    </row>
    <row r="783" spans="2:13" ht="49.5" customHeight="1" thickBot="1">
      <c r="B783" s="299"/>
      <c r="C783" s="299"/>
      <c r="D783" s="247"/>
      <c r="E783" s="250"/>
      <c r="F783" s="250"/>
      <c r="G783" s="220"/>
      <c r="H783" s="125"/>
      <c r="I783" s="133"/>
      <c r="J783" s="126" t="s">
        <v>515</v>
      </c>
      <c r="K783" s="115">
        <v>1</v>
      </c>
      <c r="L783" s="115">
        <v>1</v>
      </c>
      <c r="M783" s="115">
        <v>1</v>
      </c>
    </row>
    <row r="784" spans="2:13" ht="18.75" customHeight="1" thickTop="1">
      <c r="B784" s="299"/>
      <c r="C784" s="299"/>
      <c r="D784" s="245" t="s">
        <v>524</v>
      </c>
      <c r="E784" s="225" t="s">
        <v>109</v>
      </c>
      <c r="F784" s="248" t="s">
        <v>538</v>
      </c>
      <c r="G784" s="218" t="s">
        <v>106</v>
      </c>
      <c r="H784" s="124" t="s">
        <v>105</v>
      </c>
      <c r="I784" s="128">
        <v>141628.09</v>
      </c>
      <c r="J784" s="129" t="s">
        <v>111</v>
      </c>
      <c r="K784" s="172">
        <v>36376.65</v>
      </c>
      <c r="L784" s="172">
        <v>51265.42</v>
      </c>
      <c r="M784" s="172">
        <v>53986.02</v>
      </c>
    </row>
    <row r="785" spans="2:18" ht="30">
      <c r="B785" s="299"/>
      <c r="C785" s="299"/>
      <c r="D785" s="246"/>
      <c r="E785" s="226"/>
      <c r="F785" s="249"/>
      <c r="G785" s="219"/>
      <c r="H785" s="121" t="s">
        <v>375</v>
      </c>
      <c r="I785" s="130">
        <f>K784</f>
        <v>36376.65</v>
      </c>
      <c r="J785" s="123" t="s">
        <v>481</v>
      </c>
      <c r="K785" s="116">
        <v>245838</v>
      </c>
      <c r="L785" s="116">
        <v>327784</v>
      </c>
      <c r="M785" s="116">
        <v>327784</v>
      </c>
    </row>
    <row r="786" spans="2:18" ht="45">
      <c r="B786" s="299"/>
      <c r="C786" s="299"/>
      <c r="D786" s="246"/>
      <c r="E786" s="226"/>
      <c r="F786" s="249"/>
      <c r="G786" s="219"/>
      <c r="H786" s="131" t="s">
        <v>376</v>
      </c>
      <c r="I786" s="132">
        <v>51265.42</v>
      </c>
      <c r="J786" s="123" t="s">
        <v>482</v>
      </c>
      <c r="K786" s="33">
        <v>147.97</v>
      </c>
      <c r="L786" s="33">
        <v>156.4</v>
      </c>
      <c r="M786" s="33">
        <v>164.7</v>
      </c>
    </row>
    <row r="787" spans="2:18" ht="47.25" customHeight="1" thickBot="1">
      <c r="B787" s="299"/>
      <c r="C787" s="299"/>
      <c r="D787" s="251"/>
      <c r="E787" s="226"/>
      <c r="F787" s="250"/>
      <c r="G787" s="220"/>
      <c r="H787" s="125" t="s">
        <v>377</v>
      </c>
      <c r="I787" s="133">
        <v>53986.02</v>
      </c>
      <c r="J787" s="126" t="s">
        <v>515</v>
      </c>
      <c r="K787" s="115">
        <v>1</v>
      </c>
      <c r="L787" s="115">
        <v>1</v>
      </c>
      <c r="M787" s="115">
        <v>1</v>
      </c>
    </row>
    <row r="788" spans="2:18" ht="15.75" customHeight="1" thickTop="1">
      <c r="B788" s="299"/>
      <c r="C788" s="299"/>
      <c r="D788" s="252" t="s">
        <v>525</v>
      </c>
      <c r="E788" s="225" t="s">
        <v>109</v>
      </c>
      <c r="F788" s="248" t="s">
        <v>538</v>
      </c>
      <c r="G788" s="218" t="s">
        <v>106</v>
      </c>
      <c r="H788" s="124" t="s">
        <v>105</v>
      </c>
      <c r="I788" s="128">
        <v>12305.78</v>
      </c>
      <c r="J788" s="129" t="s">
        <v>111</v>
      </c>
      <c r="K788" s="172">
        <v>2814.44</v>
      </c>
      <c r="L788" s="172">
        <v>4622.7</v>
      </c>
      <c r="M788" s="172">
        <v>4868.6400000000003</v>
      </c>
    </row>
    <row r="789" spans="2:18" ht="30">
      <c r="B789" s="299"/>
      <c r="C789" s="299"/>
      <c r="D789" s="246"/>
      <c r="E789" s="226"/>
      <c r="F789" s="249"/>
      <c r="G789" s="219"/>
      <c r="H789" s="121" t="s">
        <v>375</v>
      </c>
      <c r="I789" s="130">
        <f>K788</f>
        <v>2814.44</v>
      </c>
      <c r="J789" s="123" t="s">
        <v>481</v>
      </c>
      <c r="K789" s="116">
        <v>15120</v>
      </c>
      <c r="L789" s="116">
        <v>20160</v>
      </c>
      <c r="M789" s="116">
        <v>20160</v>
      </c>
    </row>
    <row r="790" spans="2:18" ht="45">
      <c r="B790" s="299"/>
      <c r="C790" s="299"/>
      <c r="D790" s="246"/>
      <c r="E790" s="226"/>
      <c r="F790" s="249"/>
      <c r="G790" s="219"/>
      <c r="H790" s="131" t="s">
        <v>376</v>
      </c>
      <c r="I790" s="132">
        <v>4622.7</v>
      </c>
      <c r="J790" s="123" t="s">
        <v>482</v>
      </c>
      <c r="K790" s="33">
        <v>186.14</v>
      </c>
      <c r="L790" s="33">
        <v>229.3</v>
      </c>
      <c r="M790" s="33">
        <v>241.5</v>
      </c>
    </row>
    <row r="791" spans="2:18" ht="48.75" customHeight="1" thickBot="1">
      <c r="B791" s="299"/>
      <c r="C791" s="299"/>
      <c r="D791" s="247"/>
      <c r="E791" s="226"/>
      <c r="F791" s="254"/>
      <c r="G791" s="255"/>
      <c r="H791" s="121" t="s">
        <v>377</v>
      </c>
      <c r="I791" s="130">
        <v>4868.6400000000003</v>
      </c>
      <c r="J791" s="135" t="s">
        <v>515</v>
      </c>
      <c r="K791" s="115">
        <v>1</v>
      </c>
      <c r="L791" s="115">
        <v>1</v>
      </c>
      <c r="M791" s="115">
        <v>1</v>
      </c>
    </row>
    <row r="792" spans="2:18" ht="15.75" thickTop="1">
      <c r="B792" s="258" t="s">
        <v>32</v>
      </c>
      <c r="C792" s="259"/>
      <c r="D792" s="259"/>
      <c r="E792" s="259"/>
      <c r="F792" s="260"/>
      <c r="G792" s="256"/>
      <c r="H792" s="40" t="s">
        <v>105</v>
      </c>
      <c r="I792" s="139">
        <f>I793+I794+I795</f>
        <v>19999287.32</v>
      </c>
      <c r="J792" s="244"/>
      <c r="K792" s="244"/>
      <c r="L792" s="253"/>
      <c r="M792" s="244"/>
    </row>
    <row r="793" spans="2:18">
      <c r="B793" s="261"/>
      <c r="C793" s="262"/>
      <c r="D793" s="262"/>
      <c r="E793" s="262"/>
      <c r="F793" s="263"/>
      <c r="G793" s="257"/>
      <c r="H793" s="40" t="s">
        <v>375</v>
      </c>
      <c r="I793" s="46">
        <f>I797+I801</f>
        <v>5913248.6900000004</v>
      </c>
      <c r="J793" s="244"/>
      <c r="K793" s="244"/>
      <c r="L793" s="244"/>
      <c r="M793" s="244"/>
    </row>
    <row r="794" spans="2:18">
      <c r="B794" s="261"/>
      <c r="C794" s="262"/>
      <c r="D794" s="262"/>
      <c r="E794" s="262"/>
      <c r="F794" s="263"/>
      <c r="G794" s="257"/>
      <c r="H794" s="42" t="s">
        <v>376</v>
      </c>
      <c r="I794" s="51">
        <f>I798+I802</f>
        <v>6884771.3600000003</v>
      </c>
      <c r="J794" s="244"/>
      <c r="K794" s="244"/>
      <c r="L794" s="244"/>
      <c r="M794" s="244"/>
    </row>
    <row r="795" spans="2:18">
      <c r="B795" s="261"/>
      <c r="C795" s="262"/>
      <c r="D795" s="262"/>
      <c r="E795" s="262"/>
      <c r="F795" s="263"/>
      <c r="G795" s="257"/>
      <c r="H795" s="40" t="s">
        <v>377</v>
      </c>
      <c r="I795" s="46">
        <f>I799+I803</f>
        <v>7201267.2700000005</v>
      </c>
      <c r="J795" s="244"/>
      <c r="K795" s="244"/>
      <c r="L795" s="244"/>
      <c r="M795" s="244"/>
    </row>
    <row r="796" spans="2:18" ht="15" customHeight="1">
      <c r="B796" s="261"/>
      <c r="C796" s="262"/>
      <c r="D796" s="262"/>
      <c r="E796" s="262"/>
      <c r="F796" s="263"/>
      <c r="G796" s="226" t="s">
        <v>240</v>
      </c>
      <c r="H796" s="40" t="s">
        <v>105</v>
      </c>
      <c r="I796" s="136">
        <v>1328886.6299999999</v>
      </c>
      <c r="J796" s="244"/>
      <c r="K796" s="244"/>
      <c r="L796" s="244"/>
      <c r="M796" s="244"/>
    </row>
    <row r="797" spans="2:18">
      <c r="B797" s="261"/>
      <c r="C797" s="262"/>
      <c r="D797" s="262"/>
      <c r="E797" s="262"/>
      <c r="F797" s="263"/>
      <c r="G797" s="226"/>
      <c r="H797" s="42" t="s">
        <v>375</v>
      </c>
      <c r="I797" s="41">
        <v>421534.24</v>
      </c>
      <c r="J797" s="244"/>
      <c r="K797" s="244"/>
      <c r="L797" s="244"/>
      <c r="M797" s="244"/>
    </row>
    <row r="798" spans="2:18">
      <c r="B798" s="261"/>
      <c r="C798" s="262"/>
      <c r="D798" s="262"/>
      <c r="E798" s="262"/>
      <c r="F798" s="263"/>
      <c r="G798" s="226"/>
      <c r="H798" s="40" t="s">
        <v>376</v>
      </c>
      <c r="I798" s="41">
        <v>442610.94</v>
      </c>
      <c r="J798" s="244"/>
      <c r="K798" s="244"/>
      <c r="L798" s="244"/>
      <c r="M798" s="244"/>
    </row>
    <row r="799" spans="2:18">
      <c r="B799" s="261"/>
      <c r="C799" s="262"/>
      <c r="D799" s="262"/>
      <c r="E799" s="262"/>
      <c r="F799" s="263"/>
      <c r="G799" s="226"/>
      <c r="H799" s="42" t="s">
        <v>377</v>
      </c>
      <c r="I799" s="41">
        <v>464741.45</v>
      </c>
      <c r="J799" s="244"/>
      <c r="K799" s="244"/>
      <c r="L799" s="244"/>
      <c r="M799" s="244"/>
      <c r="N799" s="137"/>
      <c r="O799" s="136">
        <v>15864324.51</v>
      </c>
      <c r="P799" s="7">
        <v>5796203.6100000003</v>
      </c>
      <c r="Q799" s="7">
        <v>4831433.91</v>
      </c>
      <c r="R799" s="7">
        <v>5236686.99</v>
      </c>
    </row>
    <row r="800" spans="2:18" ht="15" customHeight="1">
      <c r="B800" s="261"/>
      <c r="C800" s="262"/>
      <c r="D800" s="262"/>
      <c r="E800" s="262"/>
      <c r="F800" s="263"/>
      <c r="G800" s="226" t="s">
        <v>106</v>
      </c>
      <c r="H800" s="40" t="s">
        <v>105</v>
      </c>
      <c r="I800" s="139">
        <f>I801+I802+I803</f>
        <v>18670400.690000001</v>
      </c>
      <c r="J800" s="244"/>
      <c r="K800" s="244"/>
      <c r="L800" s="244"/>
      <c r="M800" s="244"/>
      <c r="N800" s="137"/>
      <c r="O800" s="136">
        <v>1328886.6299999999</v>
      </c>
      <c r="P800" s="7">
        <v>421534.23999999987</v>
      </c>
      <c r="Q800" s="7">
        <v>442610.94</v>
      </c>
      <c r="R800" s="7">
        <v>464741.45</v>
      </c>
    </row>
    <row r="801" spans="2:18">
      <c r="B801" s="261"/>
      <c r="C801" s="262"/>
      <c r="D801" s="262"/>
      <c r="E801" s="262"/>
      <c r="F801" s="263"/>
      <c r="G801" s="226"/>
      <c r="H801" s="42" t="s">
        <v>375</v>
      </c>
      <c r="I801" s="46">
        <f>5477561.45+I775</f>
        <v>5491714.4500000002</v>
      </c>
      <c r="J801" s="244"/>
      <c r="K801" s="244"/>
      <c r="L801" s="244"/>
      <c r="M801" s="244"/>
      <c r="N801" s="137"/>
      <c r="O801" s="136">
        <v>14535437.880000001</v>
      </c>
      <c r="P801" s="9">
        <v>5374669.3700000001</v>
      </c>
      <c r="Q801" s="7">
        <v>4388822.97</v>
      </c>
      <c r="R801" s="7">
        <v>4771945.54</v>
      </c>
    </row>
    <row r="802" spans="2:18">
      <c r="B802" s="261"/>
      <c r="C802" s="262"/>
      <c r="D802" s="262"/>
      <c r="E802" s="262"/>
      <c r="F802" s="263"/>
      <c r="G802" s="226"/>
      <c r="H802" s="40" t="s">
        <v>376</v>
      </c>
      <c r="I802" s="41">
        <f>6422214.6+I776</f>
        <v>6442160.4199999999</v>
      </c>
      <c r="J802" s="244"/>
      <c r="K802" s="244"/>
      <c r="L802" s="244"/>
      <c r="M802" s="244"/>
    </row>
    <row r="803" spans="2:18">
      <c r="B803" s="264"/>
      <c r="C803" s="265"/>
      <c r="D803" s="265"/>
      <c r="E803" s="265"/>
      <c r="F803" s="266"/>
      <c r="G803" s="248"/>
      <c r="H803" s="62" t="s">
        <v>377</v>
      </c>
      <c r="I803" s="41">
        <f>6715518.88+I777</f>
        <v>6736525.8200000003</v>
      </c>
      <c r="J803" s="244"/>
      <c r="K803" s="244"/>
      <c r="L803" s="244"/>
      <c r="M803" s="244"/>
    </row>
    <row r="805" spans="2:18">
      <c r="J805" s="138"/>
    </row>
  </sheetData>
  <mergeCells count="1102">
    <mergeCell ref="G36:G39"/>
    <mergeCell ref="D774:D778"/>
    <mergeCell ref="E774:E778"/>
    <mergeCell ref="F774:F778"/>
    <mergeCell ref="G774:G778"/>
    <mergeCell ref="E64:E67"/>
    <mergeCell ref="G68:G71"/>
    <mergeCell ref="G76:G79"/>
    <mergeCell ref="F32:F35"/>
    <mergeCell ref="G32:G35"/>
    <mergeCell ref="F56:F59"/>
    <mergeCell ref="G56:G59"/>
    <mergeCell ref="F20:F23"/>
    <mergeCell ref="F28:F31"/>
    <mergeCell ref="G28:G31"/>
    <mergeCell ref="G20:G23"/>
    <mergeCell ref="F24:F27"/>
    <mergeCell ref="G24:G27"/>
    <mergeCell ref="D52:D55"/>
    <mergeCell ref="E52:E55"/>
    <mergeCell ref="F52:F55"/>
    <mergeCell ref="G52:G55"/>
    <mergeCell ref="F36:F39"/>
    <mergeCell ref="E32:E35"/>
    <mergeCell ref="D40:D43"/>
    <mergeCell ref="E40:E43"/>
    <mergeCell ref="F40:F43"/>
    <mergeCell ref="G40:G43"/>
    <mergeCell ref="B2:M2"/>
    <mergeCell ref="B4:B5"/>
    <mergeCell ref="C4:C5"/>
    <mergeCell ref="D4:D5"/>
    <mergeCell ref="E4:E5"/>
    <mergeCell ref="F4:F5"/>
    <mergeCell ref="G4:G5"/>
    <mergeCell ref="B3:M3"/>
    <mergeCell ref="H4:I5"/>
    <mergeCell ref="J4:M4"/>
    <mergeCell ref="D16:D19"/>
    <mergeCell ref="O12:P12"/>
    <mergeCell ref="Q12:R12"/>
    <mergeCell ref="D12:D15"/>
    <mergeCell ref="B7:F10"/>
    <mergeCell ref="D11:M11"/>
    <mergeCell ref="C11:C96"/>
    <mergeCell ref="D56:D59"/>
    <mergeCell ref="E56:E59"/>
    <mergeCell ref="D32:D35"/>
    <mergeCell ref="E12:E15"/>
    <mergeCell ref="H6:I6"/>
    <mergeCell ref="F12:F15"/>
    <mergeCell ref="G12:G15"/>
    <mergeCell ref="E16:E19"/>
    <mergeCell ref="F16:F19"/>
    <mergeCell ref="G16:G19"/>
    <mergeCell ref="A11:A713"/>
    <mergeCell ref="B11:B96"/>
    <mergeCell ref="D44:D47"/>
    <mergeCell ref="E44:E47"/>
    <mergeCell ref="D36:D39"/>
    <mergeCell ref="E36:E39"/>
    <mergeCell ref="D24:D27"/>
    <mergeCell ref="E24:E27"/>
    <mergeCell ref="D20:D23"/>
    <mergeCell ref="E20:E23"/>
    <mergeCell ref="D28:D31"/>
    <mergeCell ref="E28:E31"/>
    <mergeCell ref="D106:D109"/>
    <mergeCell ref="E106:E109"/>
    <mergeCell ref="F44:F47"/>
    <mergeCell ref="G44:G47"/>
    <mergeCell ref="D48:D51"/>
    <mergeCell ref="E48:E51"/>
    <mergeCell ref="F48:F51"/>
    <mergeCell ref="G48:G51"/>
    <mergeCell ref="D60:D63"/>
    <mergeCell ref="D68:D71"/>
    <mergeCell ref="F68:F71"/>
    <mergeCell ref="G60:G63"/>
    <mergeCell ref="D64:D67"/>
    <mergeCell ref="G64:G67"/>
    <mergeCell ref="E60:E63"/>
    <mergeCell ref="F60:F63"/>
    <mergeCell ref="F64:F67"/>
    <mergeCell ref="E68:E71"/>
    <mergeCell ref="E98:E101"/>
    <mergeCell ref="F98:F101"/>
    <mergeCell ref="G80:G83"/>
    <mergeCell ref="D102:D105"/>
    <mergeCell ref="E84:E87"/>
    <mergeCell ref="F84:F87"/>
    <mergeCell ref="D80:D83"/>
    <mergeCell ref="E80:E83"/>
    <mergeCell ref="F80:F83"/>
    <mergeCell ref="D84:D87"/>
    <mergeCell ref="O144:P144"/>
    <mergeCell ref="D98:D101"/>
    <mergeCell ref="D93:D96"/>
    <mergeCell ref="E93:E96"/>
    <mergeCell ref="F93:F96"/>
    <mergeCell ref="G93:G96"/>
    <mergeCell ref="E102:E105"/>
    <mergeCell ref="F102:F105"/>
    <mergeCell ref="G102:G105"/>
    <mergeCell ref="G136:G140"/>
    <mergeCell ref="D72:D75"/>
    <mergeCell ref="E72:E75"/>
    <mergeCell ref="F72:F75"/>
    <mergeCell ref="G72:G75"/>
    <mergeCell ref="C97:M97"/>
    <mergeCell ref="G84:G87"/>
    <mergeCell ref="D88:M88"/>
    <mergeCell ref="D76:D79"/>
    <mergeCell ref="E76:E79"/>
    <mergeCell ref="F76:F79"/>
    <mergeCell ref="C98:C130"/>
    <mergeCell ref="D114:D117"/>
    <mergeCell ref="G98:G101"/>
    <mergeCell ref="F106:F109"/>
    <mergeCell ref="G106:G109"/>
    <mergeCell ref="D110:D113"/>
    <mergeCell ref="D118:M118"/>
    <mergeCell ref="G114:G117"/>
    <mergeCell ref="F110:F113"/>
    <mergeCell ref="G110:G113"/>
    <mergeCell ref="O132:P132"/>
    <mergeCell ref="D131:M131"/>
    <mergeCell ref="D119:D122"/>
    <mergeCell ref="E119:E122"/>
    <mergeCell ref="F119:F122"/>
    <mergeCell ref="F127:F130"/>
    <mergeCell ref="G127:G130"/>
    <mergeCell ref="G123:G126"/>
    <mergeCell ref="D123:D126"/>
    <mergeCell ref="E123:E126"/>
    <mergeCell ref="D136:D140"/>
    <mergeCell ref="E136:E140"/>
    <mergeCell ref="O98:P98"/>
    <mergeCell ref="O99:P99"/>
    <mergeCell ref="G119:G122"/>
    <mergeCell ref="O100:P100"/>
    <mergeCell ref="D127:D130"/>
    <mergeCell ref="E127:E130"/>
    <mergeCell ref="F114:F117"/>
    <mergeCell ref="F123:F126"/>
    <mergeCell ref="F136:F140"/>
    <mergeCell ref="M143:M145"/>
    <mergeCell ref="J146:J148"/>
    <mergeCell ref="K146:K148"/>
    <mergeCell ref="D89:D92"/>
    <mergeCell ref="E89:E92"/>
    <mergeCell ref="F89:F92"/>
    <mergeCell ref="G89:G92"/>
    <mergeCell ref="E110:E113"/>
    <mergeCell ref="E114:E117"/>
    <mergeCell ref="O143:P143"/>
    <mergeCell ref="G151:G154"/>
    <mergeCell ref="D159:D162"/>
    <mergeCell ref="O133:P133"/>
    <mergeCell ref="O134:P134"/>
    <mergeCell ref="D132:D135"/>
    <mergeCell ref="E132:E135"/>
    <mergeCell ref="F132:F135"/>
    <mergeCell ref="G132:G135"/>
    <mergeCell ref="E159:E162"/>
    <mergeCell ref="D141:M141"/>
    <mergeCell ref="D171:D174"/>
    <mergeCell ref="E171:E174"/>
    <mergeCell ref="F171:F174"/>
    <mergeCell ref="G171:G174"/>
    <mergeCell ref="D167:D170"/>
    <mergeCell ref="E167:E170"/>
    <mergeCell ref="F167:F170"/>
    <mergeCell ref="M149:M151"/>
    <mergeCell ref="D142:M142"/>
    <mergeCell ref="G167:G170"/>
    <mergeCell ref="K152:K154"/>
    <mergeCell ref="L152:L154"/>
    <mergeCell ref="M152:M154"/>
    <mergeCell ref="D163:D166"/>
    <mergeCell ref="E163:E166"/>
    <mergeCell ref="F163:F166"/>
    <mergeCell ref="G163:G166"/>
    <mergeCell ref="F159:F162"/>
    <mergeCell ref="G159:G162"/>
    <mergeCell ref="M146:M148"/>
    <mergeCell ref="D155:D158"/>
    <mergeCell ref="E155:E158"/>
    <mergeCell ref="F155:F158"/>
    <mergeCell ref="G155:G158"/>
    <mergeCell ref="J152:J154"/>
    <mergeCell ref="D143:D154"/>
    <mergeCell ref="E143:E154"/>
    <mergeCell ref="F143:F154"/>
    <mergeCell ref="G143:G146"/>
    <mergeCell ref="K143:K145"/>
    <mergeCell ref="L143:L145"/>
    <mergeCell ref="G147:G150"/>
    <mergeCell ref="J149:J151"/>
    <mergeCell ref="K149:K151"/>
    <mergeCell ref="L149:L151"/>
    <mergeCell ref="L146:L148"/>
    <mergeCell ref="J143:J145"/>
    <mergeCell ref="K176:K178"/>
    <mergeCell ref="L176:L178"/>
    <mergeCell ref="M176:M178"/>
    <mergeCell ref="J192:J194"/>
    <mergeCell ref="K192:K194"/>
    <mergeCell ref="L192:L194"/>
    <mergeCell ref="M192:M194"/>
    <mergeCell ref="M182:M184"/>
    <mergeCell ref="K179:K181"/>
    <mergeCell ref="L179:L181"/>
    <mergeCell ref="M179:M181"/>
    <mergeCell ref="D175:E175"/>
    <mergeCell ref="O176:P176"/>
    <mergeCell ref="J175:M175"/>
    <mergeCell ref="O177:P177"/>
    <mergeCell ref="D176:D187"/>
    <mergeCell ref="E176:E187"/>
    <mergeCell ref="F176:F187"/>
    <mergeCell ref="G176:G179"/>
    <mergeCell ref="J176:J178"/>
    <mergeCell ref="G184:G187"/>
    <mergeCell ref="J185:J187"/>
    <mergeCell ref="K185:K187"/>
    <mergeCell ref="L185:L187"/>
    <mergeCell ref="M185:M187"/>
    <mergeCell ref="G180:G183"/>
    <mergeCell ref="J182:J184"/>
    <mergeCell ref="K182:K184"/>
    <mergeCell ref="L182:L184"/>
    <mergeCell ref="J179:J181"/>
    <mergeCell ref="J201:J203"/>
    <mergeCell ref="K201:K203"/>
    <mergeCell ref="L201:L203"/>
    <mergeCell ref="M201:M203"/>
    <mergeCell ref="J198:J200"/>
    <mergeCell ref="K198:K200"/>
    <mergeCell ref="L198:L200"/>
    <mergeCell ref="M198:M200"/>
    <mergeCell ref="E208:E211"/>
    <mergeCell ref="F208:F211"/>
    <mergeCell ref="G208:G211"/>
    <mergeCell ref="D220:D223"/>
    <mergeCell ref="E220:E223"/>
    <mergeCell ref="F220:F223"/>
    <mergeCell ref="G220:G223"/>
    <mergeCell ref="D212:D215"/>
    <mergeCell ref="E212:E215"/>
    <mergeCell ref="F212:F215"/>
    <mergeCell ref="D188:D191"/>
    <mergeCell ref="E188:E191"/>
    <mergeCell ref="F188:F191"/>
    <mergeCell ref="G188:G191"/>
    <mergeCell ref="K232:K234"/>
    <mergeCell ref="L232:L234"/>
    <mergeCell ref="D204:D207"/>
    <mergeCell ref="E204:E207"/>
    <mergeCell ref="F204:F207"/>
    <mergeCell ref="G204:G207"/>
    <mergeCell ref="D192:D203"/>
    <mergeCell ref="E192:E203"/>
    <mergeCell ref="F192:F203"/>
    <mergeCell ref="G192:G195"/>
    <mergeCell ref="G196:G199"/>
    <mergeCell ref="G200:G203"/>
    <mergeCell ref="K226:K228"/>
    <mergeCell ref="O226:P226"/>
    <mergeCell ref="G230:G233"/>
    <mergeCell ref="L226:L228"/>
    <mergeCell ref="M226:M228"/>
    <mergeCell ref="J229:J231"/>
    <mergeCell ref="K229:K231"/>
    <mergeCell ref="L229:L231"/>
    <mergeCell ref="M229:M231"/>
    <mergeCell ref="M232:M234"/>
    <mergeCell ref="J195:J197"/>
    <mergeCell ref="K195:K197"/>
    <mergeCell ref="L195:L197"/>
    <mergeCell ref="M195:M197"/>
    <mergeCell ref="O227:P227"/>
    <mergeCell ref="D225:M225"/>
    <mergeCell ref="D226:D237"/>
    <mergeCell ref="E226:E237"/>
    <mergeCell ref="F226:F237"/>
    <mergeCell ref="G226:G229"/>
    <mergeCell ref="G212:G215"/>
    <mergeCell ref="D216:D219"/>
    <mergeCell ref="E216:E219"/>
    <mergeCell ref="F216:F219"/>
    <mergeCell ref="G216:G219"/>
    <mergeCell ref="J232:J234"/>
    <mergeCell ref="J226:J228"/>
    <mergeCell ref="G234:G237"/>
    <mergeCell ref="D208:D211"/>
    <mergeCell ref="L239:L241"/>
    <mergeCell ref="M239:M241"/>
    <mergeCell ref="J242:J244"/>
    <mergeCell ref="K242:K244"/>
    <mergeCell ref="L242:L244"/>
    <mergeCell ref="M242:M244"/>
    <mergeCell ref="J239:J241"/>
    <mergeCell ref="J235:J237"/>
    <mergeCell ref="K235:K237"/>
    <mergeCell ref="D239:D250"/>
    <mergeCell ref="E239:E250"/>
    <mergeCell ref="F239:F250"/>
    <mergeCell ref="G239:G242"/>
    <mergeCell ref="G243:G246"/>
    <mergeCell ref="K239:K241"/>
    <mergeCell ref="G247:G250"/>
    <mergeCell ref="M245:M247"/>
    <mergeCell ref="L248:L250"/>
    <mergeCell ref="M248:M250"/>
    <mergeCell ref="J245:J247"/>
    <mergeCell ref="K245:K247"/>
    <mergeCell ref="L235:L237"/>
    <mergeCell ref="M235:M237"/>
    <mergeCell ref="L245:L247"/>
    <mergeCell ref="G257:G260"/>
    <mergeCell ref="D251:M251"/>
    <mergeCell ref="D252:D255"/>
    <mergeCell ref="E252:E255"/>
    <mergeCell ref="F252:F255"/>
    <mergeCell ref="G252:G255"/>
    <mergeCell ref="J263:J265"/>
    <mergeCell ref="J248:J250"/>
    <mergeCell ref="K248:K250"/>
    <mergeCell ref="D238:M238"/>
    <mergeCell ref="J260:J262"/>
    <mergeCell ref="K260:K262"/>
    <mergeCell ref="L263:L265"/>
    <mergeCell ref="D257:D268"/>
    <mergeCell ref="E257:E268"/>
    <mergeCell ref="F257:F268"/>
    <mergeCell ref="E278:E281"/>
    <mergeCell ref="F278:F281"/>
    <mergeCell ref="G278:G281"/>
    <mergeCell ref="D282:M282"/>
    <mergeCell ref="M260:M262"/>
    <mergeCell ref="D269:D272"/>
    <mergeCell ref="E269:E272"/>
    <mergeCell ref="F269:F272"/>
    <mergeCell ref="G269:G272"/>
    <mergeCell ref="L260:L262"/>
    <mergeCell ref="M291:M293"/>
    <mergeCell ref="K291:K293"/>
    <mergeCell ref="K288:K290"/>
    <mergeCell ref="L288:L290"/>
    <mergeCell ref="M288:M290"/>
    <mergeCell ref="K263:K265"/>
    <mergeCell ref="M263:M265"/>
    <mergeCell ref="K266:K268"/>
    <mergeCell ref="L266:L268"/>
    <mergeCell ref="M266:M268"/>
    <mergeCell ref="F283:F286"/>
    <mergeCell ref="O257:P257"/>
    <mergeCell ref="O258:P258"/>
    <mergeCell ref="J257:J259"/>
    <mergeCell ref="K257:K259"/>
    <mergeCell ref="L257:L259"/>
    <mergeCell ref="M257:M259"/>
    <mergeCell ref="G265:G268"/>
    <mergeCell ref="J266:J268"/>
    <mergeCell ref="G261:G264"/>
    <mergeCell ref="E288:E299"/>
    <mergeCell ref="F288:F299"/>
    <mergeCell ref="G288:G291"/>
    <mergeCell ref="J288:J290"/>
    <mergeCell ref="G292:G295"/>
    <mergeCell ref="G296:G299"/>
    <mergeCell ref="J294:J296"/>
    <mergeCell ref="G283:G286"/>
    <mergeCell ref="D287:E287"/>
    <mergeCell ref="G273:G276"/>
    <mergeCell ref="E273:E276"/>
    <mergeCell ref="F273:F276"/>
    <mergeCell ref="D277:M277"/>
    <mergeCell ref="D278:D281"/>
    <mergeCell ref="D273:D276"/>
    <mergeCell ref="D283:D286"/>
    <mergeCell ref="E283:E286"/>
    <mergeCell ref="O288:P288"/>
    <mergeCell ref="J287:M287"/>
    <mergeCell ref="J297:J299"/>
    <mergeCell ref="K297:K299"/>
    <mergeCell ref="L297:L299"/>
    <mergeCell ref="M297:M299"/>
    <mergeCell ref="J291:J293"/>
    <mergeCell ref="M294:M296"/>
    <mergeCell ref="L291:L293"/>
    <mergeCell ref="O289:P289"/>
    <mergeCell ref="K294:K296"/>
    <mergeCell ref="L294:L296"/>
    <mergeCell ref="G329:G332"/>
    <mergeCell ref="D308:D311"/>
    <mergeCell ref="E308:E311"/>
    <mergeCell ref="F308:F311"/>
    <mergeCell ref="G308:G311"/>
    <mergeCell ref="D312:D315"/>
    <mergeCell ref="D288:D299"/>
    <mergeCell ref="E312:E315"/>
    <mergeCell ref="F312:F315"/>
    <mergeCell ref="G312:G315"/>
    <mergeCell ref="D316:D319"/>
    <mergeCell ref="G300:G303"/>
    <mergeCell ref="D304:D307"/>
    <mergeCell ref="E304:E307"/>
    <mergeCell ref="F304:F307"/>
    <mergeCell ref="G304:G307"/>
    <mergeCell ref="F300:F303"/>
    <mergeCell ref="E316:E319"/>
    <mergeCell ref="O322:P322"/>
    <mergeCell ref="O336:P336"/>
    <mergeCell ref="J321:J323"/>
    <mergeCell ref="O321:P321"/>
    <mergeCell ref="D335:M335"/>
    <mergeCell ref="D336:D347"/>
    <mergeCell ref="L327:L329"/>
    <mergeCell ref="M327:M329"/>
    <mergeCell ref="K321:K323"/>
    <mergeCell ref="L321:L323"/>
    <mergeCell ref="F316:F319"/>
    <mergeCell ref="D320:M320"/>
    <mergeCell ref="K327:K329"/>
    <mergeCell ref="J327:J329"/>
    <mergeCell ref="O337:P337"/>
    <mergeCell ref="D334:M334"/>
    <mergeCell ref="M321:M323"/>
    <mergeCell ref="J324:J326"/>
    <mergeCell ref="K324:K326"/>
    <mergeCell ref="L324:L326"/>
    <mergeCell ref="M324:M326"/>
    <mergeCell ref="G325:G328"/>
    <mergeCell ref="G316:G319"/>
    <mergeCell ref="D300:D303"/>
    <mergeCell ref="E300:E303"/>
    <mergeCell ref="E336:E347"/>
    <mergeCell ref="F336:F347"/>
    <mergeCell ref="G336:G339"/>
    <mergeCell ref="D321:D332"/>
    <mergeCell ref="E321:E332"/>
    <mergeCell ref="F321:F332"/>
    <mergeCell ref="G321:G324"/>
    <mergeCell ref="J336:J338"/>
    <mergeCell ref="K336:K338"/>
    <mergeCell ref="L336:L338"/>
    <mergeCell ref="G340:G343"/>
    <mergeCell ref="J345:J347"/>
    <mergeCell ref="K345:K347"/>
    <mergeCell ref="L345:L347"/>
    <mergeCell ref="K339:K341"/>
    <mergeCell ref="L339:L341"/>
    <mergeCell ref="D352:M352"/>
    <mergeCell ref="D348:D351"/>
    <mergeCell ref="E348:E351"/>
    <mergeCell ref="F348:F351"/>
    <mergeCell ref="G348:G351"/>
    <mergeCell ref="M336:M338"/>
    <mergeCell ref="J330:J332"/>
    <mergeCell ref="K330:K332"/>
    <mergeCell ref="L330:L332"/>
    <mergeCell ref="M330:M332"/>
    <mergeCell ref="M342:M344"/>
    <mergeCell ref="J342:J344"/>
    <mergeCell ref="K342:K344"/>
    <mergeCell ref="L342:L344"/>
    <mergeCell ref="M339:M341"/>
    <mergeCell ref="M359:M361"/>
    <mergeCell ref="J359:J361"/>
    <mergeCell ref="K359:K361"/>
    <mergeCell ref="L359:L361"/>
    <mergeCell ref="J356:J358"/>
    <mergeCell ref="K356:K358"/>
    <mergeCell ref="L356:L358"/>
    <mergeCell ref="M356:M358"/>
    <mergeCell ref="G344:G347"/>
    <mergeCell ref="M345:M347"/>
    <mergeCell ref="J339:J341"/>
    <mergeCell ref="D366:D377"/>
    <mergeCell ref="E366:E377"/>
    <mergeCell ref="F366:F377"/>
    <mergeCell ref="G366:G369"/>
    <mergeCell ref="J362:J364"/>
    <mergeCell ref="K362:K364"/>
    <mergeCell ref="G361:G364"/>
    <mergeCell ref="D353:D364"/>
    <mergeCell ref="E353:E364"/>
    <mergeCell ref="F353:F364"/>
    <mergeCell ref="G353:G356"/>
    <mergeCell ref="J353:J355"/>
    <mergeCell ref="K353:K355"/>
    <mergeCell ref="L353:L355"/>
    <mergeCell ref="G357:G360"/>
    <mergeCell ref="L362:L364"/>
    <mergeCell ref="M353:M355"/>
    <mergeCell ref="G370:G373"/>
    <mergeCell ref="J372:J374"/>
    <mergeCell ref="K372:K374"/>
    <mergeCell ref="L372:L374"/>
    <mergeCell ref="M372:M374"/>
    <mergeCell ref="G374:G377"/>
    <mergeCell ref="J375:J377"/>
    <mergeCell ref="K375:K377"/>
    <mergeCell ref="L375:L377"/>
    <mergeCell ref="M362:M364"/>
    <mergeCell ref="M375:M377"/>
    <mergeCell ref="J366:J368"/>
    <mergeCell ref="J369:J371"/>
    <mergeCell ref="K369:K371"/>
    <mergeCell ref="L369:L371"/>
    <mergeCell ref="M369:M371"/>
    <mergeCell ref="L366:L368"/>
    <mergeCell ref="M366:M368"/>
    <mergeCell ref="D365:M365"/>
    <mergeCell ref="K383:K385"/>
    <mergeCell ref="L383:L385"/>
    <mergeCell ref="M383:M385"/>
    <mergeCell ref="E383:E394"/>
    <mergeCell ref="F383:F394"/>
    <mergeCell ref="G383:G386"/>
    <mergeCell ref="G387:G390"/>
    <mergeCell ref="J386:J388"/>
    <mergeCell ref="K386:K388"/>
    <mergeCell ref="L386:L388"/>
    <mergeCell ref="M386:M388"/>
    <mergeCell ref="J383:J385"/>
    <mergeCell ref="D378:D381"/>
    <mergeCell ref="E378:E381"/>
    <mergeCell ref="F378:F381"/>
    <mergeCell ref="G378:G381"/>
    <mergeCell ref="D383:D394"/>
    <mergeCell ref="D382:M382"/>
    <mergeCell ref="G426:G429"/>
    <mergeCell ref="J427:J429"/>
    <mergeCell ref="M412:M414"/>
    <mergeCell ref="G414:G417"/>
    <mergeCell ref="D404:M404"/>
    <mergeCell ref="K412:K414"/>
    <mergeCell ref="L412:L414"/>
    <mergeCell ref="J409:J411"/>
    <mergeCell ref="K409:K411"/>
    <mergeCell ref="L409:L411"/>
    <mergeCell ref="D395:M395"/>
    <mergeCell ref="D396:D399"/>
    <mergeCell ref="E396:E399"/>
    <mergeCell ref="F396:F399"/>
    <mergeCell ref="G396:G399"/>
    <mergeCell ref="D400:D403"/>
    <mergeCell ref="E400:E403"/>
    <mergeCell ref="F400:F403"/>
    <mergeCell ref="G400:G403"/>
    <mergeCell ref="K389:K391"/>
    <mergeCell ref="L389:L391"/>
    <mergeCell ref="M389:M391"/>
    <mergeCell ref="G391:G394"/>
    <mergeCell ref="J392:J394"/>
    <mergeCell ref="K392:K394"/>
    <mergeCell ref="L392:L394"/>
    <mergeCell ref="M392:M394"/>
    <mergeCell ref="J389:J391"/>
    <mergeCell ref="M409:M411"/>
    <mergeCell ref="D405:M405"/>
    <mergeCell ref="D406:D417"/>
    <mergeCell ref="E406:E417"/>
    <mergeCell ref="F406:F417"/>
    <mergeCell ref="G406:G409"/>
    <mergeCell ref="J406:J408"/>
    <mergeCell ref="K406:K408"/>
    <mergeCell ref="L406:L408"/>
    <mergeCell ref="G410:G413"/>
    <mergeCell ref="J412:J414"/>
    <mergeCell ref="M406:M408"/>
    <mergeCell ref="L427:L429"/>
    <mergeCell ref="M427:M429"/>
    <mergeCell ref="L418:L420"/>
    <mergeCell ref="M418:M420"/>
    <mergeCell ref="J415:J417"/>
    <mergeCell ref="K415:K417"/>
    <mergeCell ref="L415:L417"/>
    <mergeCell ref="M415:M417"/>
    <mergeCell ref="D456:M456"/>
    <mergeCell ref="D447:D450"/>
    <mergeCell ref="E447:E450"/>
    <mergeCell ref="F447:F450"/>
    <mergeCell ref="G447:G450"/>
    <mergeCell ref="D451:M451"/>
    <mergeCell ref="D452:D455"/>
    <mergeCell ref="E452:E455"/>
    <mergeCell ref="F452:F455"/>
    <mergeCell ref="G452:G455"/>
    <mergeCell ref="J421:J423"/>
    <mergeCell ref="K421:K423"/>
    <mergeCell ref="L421:L423"/>
    <mergeCell ref="M421:M423"/>
    <mergeCell ref="K435:K437"/>
    <mergeCell ref="L435:L437"/>
    <mergeCell ref="M435:M437"/>
    <mergeCell ref="L424:L426"/>
    <mergeCell ref="M424:M426"/>
    <mergeCell ref="D418:D429"/>
    <mergeCell ref="E418:E429"/>
    <mergeCell ref="F418:F429"/>
    <mergeCell ref="G418:G421"/>
    <mergeCell ref="J418:J420"/>
    <mergeCell ref="K418:K420"/>
    <mergeCell ref="K427:K429"/>
    <mergeCell ref="G422:G425"/>
    <mergeCell ref="J424:J426"/>
    <mergeCell ref="K424:K426"/>
    <mergeCell ref="L438:L440"/>
    <mergeCell ref="M438:M440"/>
    <mergeCell ref="M470:M472"/>
    <mergeCell ref="D462:M462"/>
    <mergeCell ref="D463:M463"/>
    <mergeCell ref="D464:D475"/>
    <mergeCell ref="E464:E475"/>
    <mergeCell ref="F464:F475"/>
    <mergeCell ref="G464:G467"/>
    <mergeCell ref="J464:J466"/>
    <mergeCell ref="D430:D433"/>
    <mergeCell ref="E430:E433"/>
    <mergeCell ref="F430:F433"/>
    <mergeCell ref="G430:G433"/>
    <mergeCell ref="J438:J440"/>
    <mergeCell ref="K438:K440"/>
    <mergeCell ref="D434:M434"/>
    <mergeCell ref="D435:D446"/>
    <mergeCell ref="E435:E446"/>
    <mergeCell ref="F435:F446"/>
    <mergeCell ref="G435:G438"/>
    <mergeCell ref="G439:G442"/>
    <mergeCell ref="J441:J443"/>
    <mergeCell ref="K441:K443"/>
    <mergeCell ref="L441:L443"/>
    <mergeCell ref="J435:J437"/>
    <mergeCell ref="G443:G446"/>
    <mergeCell ref="J444:J446"/>
    <mergeCell ref="K444:K446"/>
    <mergeCell ref="L444:L446"/>
    <mergeCell ref="D458:D461"/>
    <mergeCell ref="D476:D479"/>
    <mergeCell ref="E476:E479"/>
    <mergeCell ref="F476:F479"/>
    <mergeCell ref="G476:G479"/>
    <mergeCell ref="G472:G475"/>
    <mergeCell ref="E458:E461"/>
    <mergeCell ref="F458:F461"/>
    <mergeCell ref="M473:M475"/>
    <mergeCell ref="K473:K475"/>
    <mergeCell ref="L473:L475"/>
    <mergeCell ref="M464:M466"/>
    <mergeCell ref="J467:J469"/>
    <mergeCell ref="K467:K469"/>
    <mergeCell ref="L467:L469"/>
    <mergeCell ref="M467:M469"/>
    <mergeCell ref="J473:J475"/>
    <mergeCell ref="M441:M443"/>
    <mergeCell ref="K464:K466"/>
    <mergeCell ref="L464:L466"/>
    <mergeCell ref="G468:G471"/>
    <mergeCell ref="J470:J472"/>
    <mergeCell ref="K470:K472"/>
    <mergeCell ref="L470:L472"/>
    <mergeCell ref="G458:G461"/>
    <mergeCell ref="M444:M446"/>
    <mergeCell ref="D457:M457"/>
    <mergeCell ref="L490:L492"/>
    <mergeCell ref="M490:M492"/>
    <mergeCell ref="J493:J495"/>
    <mergeCell ref="K493:K495"/>
    <mergeCell ref="L493:L495"/>
    <mergeCell ref="M493:M495"/>
    <mergeCell ref="J490:J492"/>
    <mergeCell ref="D490:D501"/>
    <mergeCell ref="E490:E501"/>
    <mergeCell ref="F490:F501"/>
    <mergeCell ref="G490:G493"/>
    <mergeCell ref="G494:G497"/>
    <mergeCell ref="K490:K492"/>
    <mergeCell ref="K496:K498"/>
    <mergeCell ref="D489:M489"/>
    <mergeCell ref="D480:M480"/>
    <mergeCell ref="D481:D484"/>
    <mergeCell ref="E481:E484"/>
    <mergeCell ref="F481:F484"/>
    <mergeCell ref="G481:G484"/>
    <mergeCell ref="D485:D488"/>
    <mergeCell ref="E485:E488"/>
    <mergeCell ref="F485:F488"/>
    <mergeCell ref="G485:G488"/>
    <mergeCell ref="D502:M502"/>
    <mergeCell ref="D503:D506"/>
    <mergeCell ref="E503:E506"/>
    <mergeCell ref="F503:F506"/>
    <mergeCell ref="G503:G506"/>
    <mergeCell ref="M515:M517"/>
    <mergeCell ref="D507:M507"/>
    <mergeCell ref="D508:M508"/>
    <mergeCell ref="D509:D520"/>
    <mergeCell ref="E509:E520"/>
    <mergeCell ref="L496:L498"/>
    <mergeCell ref="M496:M498"/>
    <mergeCell ref="G498:G501"/>
    <mergeCell ref="J499:J501"/>
    <mergeCell ref="K499:K501"/>
    <mergeCell ref="L499:L501"/>
    <mergeCell ref="M499:M501"/>
    <mergeCell ref="J496:J498"/>
    <mergeCell ref="L522:L524"/>
    <mergeCell ref="M522:M524"/>
    <mergeCell ref="J525:J527"/>
    <mergeCell ref="K525:K527"/>
    <mergeCell ref="L525:L527"/>
    <mergeCell ref="M525:M527"/>
    <mergeCell ref="J522:J524"/>
    <mergeCell ref="D522:D533"/>
    <mergeCell ref="E522:E533"/>
    <mergeCell ref="F522:F533"/>
    <mergeCell ref="G522:G525"/>
    <mergeCell ref="G526:G529"/>
    <mergeCell ref="K522:K524"/>
    <mergeCell ref="K528:K530"/>
    <mergeCell ref="D521:M521"/>
    <mergeCell ref="M509:M511"/>
    <mergeCell ref="J512:J514"/>
    <mergeCell ref="K512:K514"/>
    <mergeCell ref="L512:L514"/>
    <mergeCell ref="M512:M514"/>
    <mergeCell ref="G513:G516"/>
    <mergeCell ref="J515:J517"/>
    <mergeCell ref="K515:K517"/>
    <mergeCell ref="G517:G520"/>
    <mergeCell ref="F509:F520"/>
    <mergeCell ref="G509:G512"/>
    <mergeCell ref="J509:J511"/>
    <mergeCell ref="K509:K511"/>
    <mergeCell ref="L509:L511"/>
    <mergeCell ref="M518:M520"/>
    <mergeCell ref="J518:J520"/>
    <mergeCell ref="K518:K520"/>
    <mergeCell ref="L518:L520"/>
    <mergeCell ref="L515:L517"/>
    <mergeCell ref="D549:D552"/>
    <mergeCell ref="E549:E552"/>
    <mergeCell ref="F549:F552"/>
    <mergeCell ref="G549:G552"/>
    <mergeCell ref="D545:D548"/>
    <mergeCell ref="E545:E548"/>
    <mergeCell ref="F545:F548"/>
    <mergeCell ref="G545:G548"/>
    <mergeCell ref="O541:P541"/>
    <mergeCell ref="O542:P542"/>
    <mergeCell ref="D541:D544"/>
    <mergeCell ref="E541:E544"/>
    <mergeCell ref="F541:F544"/>
    <mergeCell ref="G541:G544"/>
    <mergeCell ref="L528:L530"/>
    <mergeCell ref="M528:M530"/>
    <mergeCell ref="G530:G533"/>
    <mergeCell ref="J531:J533"/>
    <mergeCell ref="K531:K533"/>
    <mergeCell ref="L531:L533"/>
    <mergeCell ref="M531:M533"/>
    <mergeCell ref="J528:J530"/>
    <mergeCell ref="D534:M534"/>
    <mergeCell ref="D535:M535"/>
    <mergeCell ref="E536:E539"/>
    <mergeCell ref="F536:F539"/>
    <mergeCell ref="G536:G539"/>
    <mergeCell ref="D536:D539"/>
    <mergeCell ref="L559:L561"/>
    <mergeCell ref="M559:M561"/>
    <mergeCell ref="G561:G564"/>
    <mergeCell ref="J562:J564"/>
    <mergeCell ref="K562:K564"/>
    <mergeCell ref="L562:L564"/>
    <mergeCell ref="M562:M564"/>
    <mergeCell ref="J559:J561"/>
    <mergeCell ref="L553:L555"/>
    <mergeCell ref="M553:M555"/>
    <mergeCell ref="J556:J558"/>
    <mergeCell ref="K556:K558"/>
    <mergeCell ref="L556:L558"/>
    <mergeCell ref="M556:M558"/>
    <mergeCell ref="J553:J555"/>
    <mergeCell ref="D553:D564"/>
    <mergeCell ref="E553:E564"/>
    <mergeCell ref="F553:F564"/>
    <mergeCell ref="G553:G556"/>
    <mergeCell ref="G557:G560"/>
    <mergeCell ref="K553:K555"/>
    <mergeCell ref="K559:K561"/>
    <mergeCell ref="M571:M573"/>
    <mergeCell ref="G573:G576"/>
    <mergeCell ref="J574:J576"/>
    <mergeCell ref="K574:K576"/>
    <mergeCell ref="L574:L576"/>
    <mergeCell ref="M574:M576"/>
    <mergeCell ref="J571:J573"/>
    <mergeCell ref="K577:K579"/>
    <mergeCell ref="J577:J579"/>
    <mergeCell ref="L565:L567"/>
    <mergeCell ref="M565:M567"/>
    <mergeCell ref="J568:J570"/>
    <mergeCell ref="K568:K570"/>
    <mergeCell ref="L568:L570"/>
    <mergeCell ref="M568:M570"/>
    <mergeCell ref="J565:J567"/>
    <mergeCell ref="L571:L573"/>
    <mergeCell ref="D565:D576"/>
    <mergeCell ref="E565:E576"/>
    <mergeCell ref="F565:F576"/>
    <mergeCell ref="G565:G568"/>
    <mergeCell ref="G569:G572"/>
    <mergeCell ref="K565:K567"/>
    <mergeCell ref="K571:K573"/>
    <mergeCell ref="O594:P594"/>
    <mergeCell ref="D598:D601"/>
    <mergeCell ref="E598:E601"/>
    <mergeCell ref="J593:M593"/>
    <mergeCell ref="D594:D597"/>
    <mergeCell ref="L583:L585"/>
    <mergeCell ref="M583:M585"/>
    <mergeCell ref="G585:G588"/>
    <mergeCell ref="J586:J588"/>
    <mergeCell ref="K583:K585"/>
    <mergeCell ref="L586:L588"/>
    <mergeCell ref="M586:M588"/>
    <mergeCell ref="J583:J585"/>
    <mergeCell ref="L577:L579"/>
    <mergeCell ref="M577:M579"/>
    <mergeCell ref="J580:J582"/>
    <mergeCell ref="K580:K582"/>
    <mergeCell ref="L580:L582"/>
    <mergeCell ref="M580:M582"/>
    <mergeCell ref="K586:K588"/>
    <mergeCell ref="E602:E605"/>
    <mergeCell ref="F602:F605"/>
    <mergeCell ref="G602:G605"/>
    <mergeCell ref="D577:D588"/>
    <mergeCell ref="E577:E588"/>
    <mergeCell ref="F577:F588"/>
    <mergeCell ref="G577:G580"/>
    <mergeCell ref="G581:G584"/>
    <mergeCell ref="D589:D592"/>
    <mergeCell ref="E589:E592"/>
    <mergeCell ref="M622:M624"/>
    <mergeCell ref="G624:G627"/>
    <mergeCell ref="J625:J627"/>
    <mergeCell ref="K625:K627"/>
    <mergeCell ref="L625:L627"/>
    <mergeCell ref="M625:M627"/>
    <mergeCell ref="F589:F592"/>
    <mergeCell ref="G589:G592"/>
    <mergeCell ref="J616:J618"/>
    <mergeCell ref="K616:K618"/>
    <mergeCell ref="D614:M614"/>
    <mergeCell ref="E594:E597"/>
    <mergeCell ref="F594:F597"/>
    <mergeCell ref="G594:G597"/>
    <mergeCell ref="D606:D609"/>
    <mergeCell ref="E606:E609"/>
    <mergeCell ref="L631:L633"/>
    <mergeCell ref="M631:M633"/>
    <mergeCell ref="O616:P616"/>
    <mergeCell ref="O617:P617"/>
    <mergeCell ref="D615:M615"/>
    <mergeCell ref="D616:D627"/>
    <mergeCell ref="E616:E627"/>
    <mergeCell ref="L616:L618"/>
    <mergeCell ref="M616:M618"/>
    <mergeCell ref="L622:L624"/>
    <mergeCell ref="F606:F609"/>
    <mergeCell ref="G610:G613"/>
    <mergeCell ref="K619:K621"/>
    <mergeCell ref="D593:E593"/>
    <mergeCell ref="J619:J621"/>
    <mergeCell ref="F598:F601"/>
    <mergeCell ref="G598:G601"/>
    <mergeCell ref="D602:D605"/>
    <mergeCell ref="E610:E613"/>
    <mergeCell ref="F610:F613"/>
    <mergeCell ref="G661:G664"/>
    <mergeCell ref="F616:F627"/>
    <mergeCell ref="G616:G619"/>
    <mergeCell ref="G620:G623"/>
    <mergeCell ref="J622:J624"/>
    <mergeCell ref="K622:K624"/>
    <mergeCell ref="J631:J633"/>
    <mergeCell ref="K631:K633"/>
    <mergeCell ref="G632:G635"/>
    <mergeCell ref="J634:J636"/>
    <mergeCell ref="K640:K642"/>
    <mergeCell ref="O657:P657"/>
    <mergeCell ref="D661:D664"/>
    <mergeCell ref="E661:E664"/>
    <mergeCell ref="K646:K648"/>
    <mergeCell ref="L646:L648"/>
    <mergeCell ref="M646:M648"/>
    <mergeCell ref="G648:G651"/>
    <mergeCell ref="F661:F664"/>
    <mergeCell ref="J649:J651"/>
    <mergeCell ref="J643:J645"/>
    <mergeCell ref="K643:K645"/>
    <mergeCell ref="L643:L645"/>
    <mergeCell ref="K649:K651"/>
    <mergeCell ref="L649:L651"/>
    <mergeCell ref="M643:M645"/>
    <mergeCell ref="E692:E696"/>
    <mergeCell ref="L640:L642"/>
    <mergeCell ref="D540:M540"/>
    <mergeCell ref="M634:M636"/>
    <mergeCell ref="O698:P698"/>
    <mergeCell ref="O699:P699"/>
    <mergeCell ref="D698:D709"/>
    <mergeCell ref="E698:E709"/>
    <mergeCell ref="L701:L703"/>
    <mergeCell ref="M701:M703"/>
    <mergeCell ref="O680:P680"/>
    <mergeCell ref="J679:M679"/>
    <mergeCell ref="D680:D683"/>
    <mergeCell ref="E680:E683"/>
    <mergeCell ref="F680:F683"/>
    <mergeCell ref="G680:G683"/>
    <mergeCell ref="D679:E679"/>
    <mergeCell ref="J656:M656"/>
    <mergeCell ref="K637:K639"/>
    <mergeCell ref="L637:L639"/>
    <mergeCell ref="M649:M651"/>
    <mergeCell ref="G640:G643"/>
    <mergeCell ref="J640:J642"/>
    <mergeCell ref="G644:G647"/>
    <mergeCell ref="J646:J648"/>
    <mergeCell ref="G652:G655"/>
    <mergeCell ref="M640:M642"/>
    <mergeCell ref="O671:P671"/>
    <mergeCell ref="O672:P672"/>
    <mergeCell ref="O673:P673"/>
    <mergeCell ref="D671:D674"/>
    <mergeCell ref="A714:A721"/>
    <mergeCell ref="D714:D717"/>
    <mergeCell ref="E714:E717"/>
    <mergeCell ref="F714:F717"/>
    <mergeCell ref="J698:J700"/>
    <mergeCell ref="D692:D696"/>
    <mergeCell ref="J704:J706"/>
    <mergeCell ref="D697:M697"/>
    <mergeCell ref="K701:K703"/>
    <mergeCell ref="K704:K706"/>
    <mergeCell ref="L704:L706"/>
    <mergeCell ref="J701:J703"/>
    <mergeCell ref="L707:L709"/>
    <mergeCell ref="M707:M709"/>
    <mergeCell ref="O710:P710"/>
    <mergeCell ref="E710:E713"/>
    <mergeCell ref="F710:F713"/>
    <mergeCell ref="G710:G713"/>
    <mergeCell ref="O714:P714"/>
    <mergeCell ref="C714:C791"/>
    <mergeCell ref="B714:B791"/>
    <mergeCell ref="G714:G717"/>
    <mergeCell ref="C131:C709"/>
    <mergeCell ref="D224:M224"/>
    <mergeCell ref="J707:J709"/>
    <mergeCell ref="K707:K709"/>
    <mergeCell ref="H695:H696"/>
    <mergeCell ref="M704:M706"/>
    <mergeCell ref="B98:B713"/>
    <mergeCell ref="C710:C713"/>
    <mergeCell ref="I695:I696"/>
    <mergeCell ref="D684:D687"/>
    <mergeCell ref="E684:E687"/>
    <mergeCell ref="F684:F687"/>
    <mergeCell ref="G606:G609"/>
    <mergeCell ref="D610:D613"/>
    <mergeCell ref="D670:M670"/>
    <mergeCell ref="G675:G678"/>
    <mergeCell ref="D675:D678"/>
    <mergeCell ref="F698:F709"/>
    <mergeCell ref="G698:G701"/>
    <mergeCell ref="K698:K700"/>
    <mergeCell ref="L698:L700"/>
    <mergeCell ref="M698:M700"/>
    <mergeCell ref="D688:D691"/>
    <mergeCell ref="F692:F696"/>
    <mergeCell ref="G702:G705"/>
    <mergeCell ref="G706:G709"/>
    <mergeCell ref="L628:L630"/>
    <mergeCell ref="M628:M630"/>
    <mergeCell ref="E665:E668"/>
    <mergeCell ref="F665:F668"/>
    <mergeCell ref="G665:G668"/>
    <mergeCell ref="D669:M669"/>
    <mergeCell ref="D657:D660"/>
    <mergeCell ref="E657:E660"/>
    <mergeCell ref="G628:G631"/>
    <mergeCell ref="J628:J630"/>
    <mergeCell ref="E747:E750"/>
    <mergeCell ref="D759:D763"/>
    <mergeCell ref="L619:L621"/>
    <mergeCell ref="M619:M621"/>
    <mergeCell ref="G636:G639"/>
    <mergeCell ref="J637:J639"/>
    <mergeCell ref="M637:M639"/>
    <mergeCell ref="K634:K636"/>
    <mergeCell ref="L634:L636"/>
    <mergeCell ref="K628:K630"/>
    <mergeCell ref="F657:F660"/>
    <mergeCell ref="G657:G660"/>
    <mergeCell ref="D742:D746"/>
    <mergeCell ref="E742:E746"/>
    <mergeCell ref="F764:F768"/>
    <mergeCell ref="E759:E763"/>
    <mergeCell ref="F759:F763"/>
    <mergeCell ref="E751:E754"/>
    <mergeCell ref="F751:F754"/>
    <mergeCell ref="D747:D750"/>
    <mergeCell ref="E688:E691"/>
    <mergeCell ref="F688:F691"/>
    <mergeCell ref="G688:G691"/>
    <mergeCell ref="F671:F674"/>
    <mergeCell ref="G684:G687"/>
    <mergeCell ref="E671:E674"/>
    <mergeCell ref="G671:G674"/>
    <mergeCell ref="E675:E678"/>
    <mergeCell ref="F675:F678"/>
    <mergeCell ref="G692:G696"/>
    <mergeCell ref="D665:D668"/>
    <mergeCell ref="G722:G729"/>
    <mergeCell ref="E718:E721"/>
    <mergeCell ref="G759:G763"/>
    <mergeCell ref="F738:F741"/>
    <mergeCell ref="G738:G741"/>
    <mergeCell ref="G751:G754"/>
    <mergeCell ref="F747:F750"/>
    <mergeCell ref="E734:E737"/>
    <mergeCell ref="F734:F737"/>
    <mergeCell ref="D730:D733"/>
    <mergeCell ref="E730:E733"/>
    <mergeCell ref="F730:F733"/>
    <mergeCell ref="G730:G733"/>
    <mergeCell ref="E722:E729"/>
    <mergeCell ref="F722:F729"/>
    <mergeCell ref="Y176:Y180"/>
    <mergeCell ref="F742:F746"/>
    <mergeCell ref="G742:G746"/>
    <mergeCell ref="D333:M333"/>
    <mergeCell ref="K366:K368"/>
    <mergeCell ref="D755:D758"/>
    <mergeCell ref="E755:E758"/>
    <mergeCell ref="F755:F758"/>
    <mergeCell ref="G755:G758"/>
    <mergeCell ref="D751:D754"/>
    <mergeCell ref="J792:J803"/>
    <mergeCell ref="K792:K803"/>
    <mergeCell ref="L792:L803"/>
    <mergeCell ref="E788:E791"/>
    <mergeCell ref="F788:F791"/>
    <mergeCell ref="G788:G791"/>
    <mergeCell ref="G792:G795"/>
    <mergeCell ref="G796:G799"/>
    <mergeCell ref="G800:G803"/>
    <mergeCell ref="B792:F803"/>
    <mergeCell ref="M792:M803"/>
    <mergeCell ref="D779:D783"/>
    <mergeCell ref="E779:E783"/>
    <mergeCell ref="F779:F783"/>
    <mergeCell ref="G779:G783"/>
    <mergeCell ref="D784:D787"/>
    <mergeCell ref="E784:E787"/>
    <mergeCell ref="F784:F787"/>
    <mergeCell ref="G784:G787"/>
    <mergeCell ref="D788:D791"/>
    <mergeCell ref="G764:G768"/>
    <mergeCell ref="D764:D768"/>
    <mergeCell ref="D769:D773"/>
    <mergeCell ref="E769:E773"/>
    <mergeCell ref="F769:F773"/>
    <mergeCell ref="G769:G773"/>
    <mergeCell ref="E764:E768"/>
    <mergeCell ref="D656:E656"/>
    <mergeCell ref="D652:D655"/>
    <mergeCell ref="E652:E655"/>
    <mergeCell ref="D628:D639"/>
    <mergeCell ref="E628:E639"/>
    <mergeCell ref="F628:F639"/>
    <mergeCell ref="D640:D651"/>
    <mergeCell ref="E640:E651"/>
    <mergeCell ref="F640:F651"/>
    <mergeCell ref="F652:F655"/>
    <mergeCell ref="G747:G750"/>
    <mergeCell ref="D722:D729"/>
    <mergeCell ref="G734:G737"/>
    <mergeCell ref="D710:D713"/>
    <mergeCell ref="F718:F721"/>
    <mergeCell ref="G718:G721"/>
    <mergeCell ref="D718:D721"/>
    <mergeCell ref="D738:D741"/>
    <mergeCell ref="E738:E741"/>
    <mergeCell ref="D734:D737"/>
  </mergeCells>
  <phoneticPr fontId="14" type="noConversion"/>
  <pageMargins left="0.11811023622047245" right="0.11811023622047245" top="0.55118110236220474" bottom="0.55118110236220474" header="0.31496062992125984" footer="0.31496062992125984"/>
  <pageSetup paperSize="9" scale="75" orientation="landscape" r:id="rId1"/>
  <headerFooter>
    <oddFooter>&amp;C&amp;P</oddFooter>
  </headerFooter>
  <rowBreaks count="6" manualBreakCount="6">
    <brk id="29" max="12" man="1"/>
    <brk id="63" max="16383" man="1"/>
    <brk id="96" max="12" man="1"/>
    <brk id="126" max="12" man="1"/>
    <brk id="166" max="12" man="1"/>
    <brk id="767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3:H3"/>
  <sheetViews>
    <sheetView workbookViewId="0">
      <selection activeCell="F4" sqref="F4"/>
    </sheetView>
  </sheetViews>
  <sheetFormatPr defaultRowHeight="15"/>
  <cols>
    <col min="6" max="6" width="13.28515625" customWidth="1"/>
    <col min="7" max="7" width="12.85546875" customWidth="1"/>
    <col min="8" max="8" width="12.5703125" customWidth="1"/>
  </cols>
  <sheetData>
    <row r="3" spans="6:8">
      <c r="F3">
        <v>4004</v>
      </c>
      <c r="G3">
        <v>147.84</v>
      </c>
      <c r="H3">
        <f>G3*F3</f>
        <v>591951.35999999999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нова</vt:lpstr>
      <vt:lpstr>Лист1</vt:lpstr>
      <vt:lpstr>нова!Заголовки_для_печати</vt:lpstr>
      <vt:lpstr>нова!Область_печати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2020-02-21T15:50:58Z</cp:lastPrinted>
  <dcterms:created xsi:type="dcterms:W3CDTF">2006-09-28T05:33:49Z</dcterms:created>
  <dcterms:modified xsi:type="dcterms:W3CDTF">2020-03-05T08:47:09Z</dcterms:modified>
</cp:coreProperties>
</file>