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mars\Public\Степанюк В.А\Благодійні внески_сайт\2020\4 квартал\Лікарсько-акушерська доп.вагітним\"/>
    </mc:Choice>
  </mc:AlternateContent>
  <bookViews>
    <workbookView xWindow="0" yWindow="1350" windowWidth="21960" windowHeight="11670" activeTab="5"/>
  </bookViews>
  <sheets>
    <sheet name="пологовий  будинок  № 1" sheetId="212" r:id="rId1"/>
    <sheet name="КМПБ№2" sheetId="213" r:id="rId2"/>
    <sheet name="пологовий будинок №3" sheetId="215" r:id="rId3"/>
    <sheet name="пологовий будинок №5" sheetId="217" r:id="rId4"/>
    <sheet name="пологовий будинок №6" sheetId="219" r:id="rId5"/>
    <sheet name="Перинатальний центр" sheetId="224" r:id="rId6"/>
  </sheets>
  <definedNames>
    <definedName name="_xlnm.Print_Area" localSheetId="1">КМПБ№2!$A$1:$K$58</definedName>
    <definedName name="_xlnm.Print_Area" localSheetId="0">'пологовий  будинок  № 1'!$A$1:$K$58</definedName>
    <definedName name="_xlnm.Print_Area" localSheetId="2">'пологовий будинок №3'!$A$1:$K$57</definedName>
    <definedName name="_xlnm.Print_Area" localSheetId="3">'пологовий будинок №5'!$A$1:$P$58</definedName>
    <definedName name="_xlnm.Print_Area" localSheetId="4">'пологовий будинок №6'!$A$1:$K$105</definedName>
  </definedNames>
  <calcPr calcId="162913"/>
</workbook>
</file>

<file path=xl/calcChain.xml><?xml version="1.0" encoding="utf-8"?>
<calcChain xmlns="http://schemas.openxmlformats.org/spreadsheetml/2006/main">
  <c r="J23" i="224" l="1"/>
  <c r="H23" i="224"/>
  <c r="K23" i="224" s="1"/>
  <c r="D23" i="224"/>
  <c r="C23" i="224"/>
  <c r="F21" i="224"/>
  <c r="F20" i="224"/>
  <c r="F19" i="224"/>
  <c r="F18" i="224"/>
  <c r="F17" i="224"/>
  <c r="F16" i="224"/>
  <c r="F14" i="224"/>
  <c r="F13" i="224"/>
  <c r="F12" i="224"/>
  <c r="F11" i="224"/>
  <c r="F8" i="224"/>
  <c r="F7" i="224"/>
  <c r="J100" i="219"/>
  <c r="H100" i="219"/>
  <c r="D100" i="219"/>
  <c r="C100" i="219"/>
  <c r="F100" i="219" s="1"/>
  <c r="F8" i="219"/>
  <c r="F7" i="219"/>
  <c r="F19" i="219" s="1"/>
  <c r="K50" i="217"/>
  <c r="J50" i="217"/>
  <c r="H50" i="217"/>
  <c r="D50" i="217"/>
  <c r="C50" i="217"/>
  <c r="F50" i="217" s="1"/>
  <c r="F49" i="217"/>
  <c r="F48" i="217"/>
  <c r="F47" i="217"/>
  <c r="F46" i="217"/>
  <c r="F45" i="217"/>
  <c r="F44" i="217"/>
  <c r="F43" i="217"/>
  <c r="F42" i="217"/>
  <c r="F41" i="217"/>
  <c r="F40" i="217"/>
  <c r="F39" i="217"/>
  <c r="F38" i="217"/>
  <c r="F37" i="217"/>
  <c r="F36" i="217"/>
  <c r="F35" i="217"/>
  <c r="F34" i="217"/>
  <c r="F33" i="217"/>
  <c r="F32" i="217"/>
  <c r="F31" i="217"/>
  <c r="F30" i="217"/>
  <c r="F29" i="217"/>
  <c r="F28" i="217"/>
  <c r="F27" i="217"/>
  <c r="F26" i="217"/>
  <c r="F25" i="217"/>
  <c r="F24" i="217"/>
  <c r="F23" i="217"/>
  <c r="F22" i="217"/>
  <c r="F21" i="217"/>
  <c r="F20" i="217"/>
  <c r="F19" i="217"/>
  <c r="F18" i="217"/>
  <c r="F17" i="217"/>
  <c r="F16" i="217"/>
  <c r="F15" i="217"/>
  <c r="F14" i="217"/>
  <c r="F13" i="217"/>
  <c r="F12" i="217"/>
  <c r="F11" i="217"/>
  <c r="F10" i="217"/>
  <c r="F9" i="217"/>
  <c r="F8" i="217"/>
  <c r="F7" i="217"/>
  <c r="J49" i="215"/>
  <c r="H49" i="215"/>
  <c r="K49" i="215" s="1"/>
  <c r="D49" i="215"/>
  <c r="C49" i="215"/>
  <c r="F48" i="215"/>
  <c r="F47" i="215"/>
  <c r="F46" i="215"/>
  <c r="F45" i="215"/>
  <c r="F44" i="215"/>
  <c r="F43" i="215"/>
  <c r="F42" i="215"/>
  <c r="F41" i="215"/>
  <c r="F40" i="215"/>
  <c r="F39" i="215"/>
  <c r="F38" i="215"/>
  <c r="F37" i="215"/>
  <c r="F36" i="215"/>
  <c r="F35" i="215"/>
  <c r="F34" i="215"/>
  <c r="F33" i="215"/>
  <c r="F32" i="215"/>
  <c r="F31" i="215"/>
  <c r="F30" i="215"/>
  <c r="F29" i="215"/>
  <c r="F28" i="215"/>
  <c r="F27" i="215"/>
  <c r="F26" i="215"/>
  <c r="F25" i="215"/>
  <c r="F24" i="215"/>
  <c r="F23" i="215"/>
  <c r="F22" i="215"/>
  <c r="F21" i="215"/>
  <c r="F20" i="215"/>
  <c r="F19" i="215"/>
  <c r="F18" i="215"/>
  <c r="F17" i="215"/>
  <c r="F16" i="215"/>
  <c r="F15" i="215"/>
  <c r="I14" i="215"/>
  <c r="F14" i="215"/>
  <c r="I13" i="215"/>
  <c r="F13" i="215"/>
  <c r="F12" i="215"/>
  <c r="I11" i="215"/>
  <c r="F11" i="215"/>
  <c r="J10" i="215"/>
  <c r="I10" i="215"/>
  <c r="F10" i="215"/>
  <c r="F9" i="215"/>
  <c r="F8" i="215"/>
  <c r="F7" i="215"/>
  <c r="J50" i="213"/>
  <c r="H50" i="213"/>
  <c r="D50" i="213"/>
  <c r="F49" i="213"/>
  <c r="F48" i="213"/>
  <c r="F47" i="213"/>
  <c r="F46" i="213"/>
  <c r="F45" i="213"/>
  <c r="F44" i="213"/>
  <c r="F43" i="213"/>
  <c r="F42" i="213"/>
  <c r="F41" i="213"/>
  <c r="F40" i="213"/>
  <c r="F39" i="213"/>
  <c r="F38" i="213"/>
  <c r="F37" i="213"/>
  <c r="F36" i="213"/>
  <c r="F35" i="213"/>
  <c r="F34" i="213"/>
  <c r="F33" i="213"/>
  <c r="F32" i="213"/>
  <c r="F31" i="213"/>
  <c r="F30" i="213"/>
  <c r="F29" i="213"/>
  <c r="F28" i="213"/>
  <c r="F27" i="213"/>
  <c r="F26" i="213"/>
  <c r="F25" i="213"/>
  <c r="F24" i="213"/>
  <c r="F23" i="213"/>
  <c r="F22" i="213"/>
  <c r="F21" i="213"/>
  <c r="F20" i="213"/>
  <c r="F19" i="213"/>
  <c r="F18" i="213"/>
  <c r="F17" i="213"/>
  <c r="F16" i="213"/>
  <c r="F15" i="213"/>
  <c r="F14" i="213"/>
  <c r="F13" i="213"/>
  <c r="F12" i="213"/>
  <c r="F11" i="213"/>
  <c r="F10" i="213"/>
  <c r="C8" i="213"/>
  <c r="C9" i="213" s="1"/>
  <c r="F7" i="213"/>
  <c r="J50" i="212"/>
  <c r="H50" i="212"/>
  <c r="D50" i="212"/>
  <c r="C50" i="212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F9" i="212"/>
  <c r="F8" i="212"/>
  <c r="F7" i="212"/>
  <c r="F23" i="224" l="1"/>
  <c r="K50" i="212"/>
  <c r="F49" i="215"/>
  <c r="F50" i="212"/>
  <c r="F9" i="213"/>
  <c r="C50" i="213"/>
  <c r="F8" i="213"/>
  <c r="K50" i="213" l="1"/>
  <c r="F50" i="213"/>
</calcChain>
</file>

<file path=xl/sharedStrings.xml><?xml version="1.0" encoding="utf-8"?>
<sst xmlns="http://schemas.openxmlformats.org/spreadsheetml/2006/main" count="440" uniqueCount="273">
  <si>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</si>
  <si>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</si>
  <si>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"Київський  міський  пологовий  будинок  № 1" за  4-й  квартал  2020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</si>
  <si>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</si>
  <si>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</si>
  <si>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</si>
  <si>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</si>
  <si>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</si>
  <si>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</si>
  <si>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</si>
  <si>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</si>
  <si>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</si>
  <si>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</si>
  <si>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</si>
  <si>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</si>
  <si>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</si>
  <si>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</si>
  <si>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комп"ютер</t>
  </si>
  <si>
    <t>стільці</t>
  </si>
  <si>
    <t>захисні костюми</t>
  </si>
  <si>
    <t>меблі</t>
  </si>
  <si>
    <t>кулери</t>
  </si>
  <si>
    <t>диспенсери</t>
  </si>
  <si>
    <t>мед.вироби для діагностики COVID19</t>
  </si>
  <si>
    <t>Фонд Боченкової                " Благодійник"</t>
  </si>
  <si>
    <t>дезінфікуючий засіб</t>
  </si>
  <si>
    <t>Фонд "Фундація Сео Клаб"</t>
  </si>
  <si>
    <t>захисні костюми  90шт.</t>
  </si>
  <si>
    <t>СП"Оптіма-Фарм ЛТД"</t>
  </si>
  <si>
    <t>прогинорм геста №30 ; 58 упак.</t>
  </si>
  <si>
    <t>тержинан №10; 100 упак.</t>
  </si>
  <si>
    <t>ВСЬОГО по закладу</t>
  </si>
  <si>
    <t>Директор  КНП "КМПБ№1"</t>
  </si>
  <si>
    <t>Гончарук Н.П.</t>
  </si>
  <si>
    <t>(підпис)           (ініціали і прізвище) </t>
  </si>
  <si>
    <t>Головний бухгалтер</t>
  </si>
  <si>
    <t>Дрогобич Н.З.</t>
  </si>
  <si>
    <t xml:space="preserve">         від ________ 2020 № ______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</si>
  <si>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</t>
    </r>
    <r>
      <rPr>
        <b/>
        <u/>
        <sz val="14"/>
        <color indexed="8"/>
        <rFont val="Times New Roman"/>
        <family val="1"/>
        <charset val="204"/>
      </rPr>
      <t>КНМ "КМПБ№2"</t>
    </r>
    <r>
      <rPr>
        <b/>
        <sz val="14"/>
        <color indexed="8"/>
        <rFont val="Times New Roman"/>
        <family val="1"/>
        <charset val="204"/>
      </rPr>
      <t xml:space="preserve">___заIV  квартал 2020 року </t>
    </r>
  </si>
  <si>
    <t>Фізичні особи</t>
  </si>
  <si>
    <t>послуги банку</t>
  </si>
  <si>
    <t>меблі медичні</t>
  </si>
  <si>
    <t>медичне обладнання</t>
  </si>
  <si>
    <t xml:space="preserve">заробітна плата </t>
  </si>
  <si>
    <t>нарахування</t>
  </si>
  <si>
    <t>медикаменти</t>
  </si>
  <si>
    <t>технічне обслуговування обладнання</t>
  </si>
  <si>
    <t>господарчі товари</t>
  </si>
  <si>
    <t>побутова техніка</t>
  </si>
  <si>
    <t>електротовари</t>
  </si>
  <si>
    <t>металоконструкції</t>
  </si>
  <si>
    <t>Керівник установи</t>
  </si>
  <si>
    <t>В.Я.Кондратенко</t>
  </si>
  <si>
    <t>О.А.Пустовыт</t>
  </si>
  <si>
    <t>канцтовари</t>
  </si>
  <si>
    <r>
      <t xml:space="preserve">             від 27.06. 2018 № </t>
    </r>
    <r>
      <rPr>
        <u/>
        <sz val="10"/>
        <rFont val="Times New Roman"/>
        <family val="1"/>
        <charset val="204"/>
      </rPr>
      <t>061-8464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</si>
  <si>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КНП"Київський міський пологовий будинок №3"   </t>
    </r>
    <r>
      <rPr>
        <b/>
        <sz val="14"/>
        <color indexed="8"/>
        <rFont val="Times New Roman"/>
        <family val="1"/>
        <charset val="204"/>
      </rPr>
      <t>за</t>
    </r>
    <r>
      <rPr>
        <b/>
        <u/>
        <sz val="14"/>
        <color indexed="8"/>
        <rFont val="Times New Roman"/>
        <family val="1"/>
        <charset val="204"/>
      </rPr>
      <t xml:space="preserve"> ІV </t>
    </r>
    <r>
      <rPr>
        <b/>
        <sz val="14"/>
        <color indexed="8"/>
        <rFont val="Times New Roman"/>
        <family val="1"/>
        <charset val="204"/>
      </rPr>
      <t xml:space="preserve">квартал </t>
    </r>
    <r>
      <rPr>
        <b/>
        <u/>
        <sz val="14"/>
        <color indexed="8"/>
        <rFont val="Times New Roman"/>
        <family val="1"/>
        <charset val="204"/>
      </rPr>
      <t xml:space="preserve">2020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</si>
  <si>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програмне забезпечення</t>
  </si>
  <si>
    <t>Представництво Дитячого Фонду ООН (ЮНІСЕФ)</t>
  </si>
  <si>
    <t>кичневі концентратори</t>
  </si>
  <si>
    <t>БО "БФ "Спанбанд"</t>
  </si>
  <si>
    <t>деззасоби</t>
  </si>
  <si>
    <t>МОБФ "Регіональний фонд благочестя"</t>
  </si>
  <si>
    <t>ЗІЗ</t>
  </si>
  <si>
    <t>СП оптіма-фарм ЛТД</t>
  </si>
  <si>
    <t>ТОВ "ТЕДДІ ГРУПП"</t>
  </si>
  <si>
    <t>ліжкао новонародженого</t>
  </si>
  <si>
    <t>Н.М.Гичка</t>
  </si>
  <si>
    <t>Л.Г.Снарова</t>
  </si>
  <si>
    <t xml:space="preserve">         від ________ 2021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</si>
  <si>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пологовий будинок №5" ВО КМР (КМДА) за IV квартал 2020 року </t>
  </si>
  <si>
    <t>Громадська організація "Фонд сприяння розвитку акушерської допомоги ім. С.В.Берчика"</t>
  </si>
  <si>
    <t>ТОВ СУЕП "Оптіма-Фарм ЛТД"</t>
  </si>
  <si>
    <t>КНП "КМКЛ №4"</t>
  </si>
  <si>
    <t xml:space="preserve">БО "Благодійний фонд Сучасне село і місто" </t>
  </si>
  <si>
    <t>КНП "КМПБ №6"</t>
  </si>
  <si>
    <t>товари медичного призначення</t>
  </si>
  <si>
    <t>основні засоби</t>
  </si>
  <si>
    <t>Д.О.Говсєєв</t>
  </si>
  <si>
    <t>Л.В.Шолох</t>
  </si>
  <si>
    <t xml:space="preserve">Додаток </t>
  </si>
  <si>
    <t>до наказу Міністерства охорони здоров'я України від 25.07.2017 №848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</si>
  <si>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Комунальне некомерційне підприємство "Київський міський пологовий будинок №6"за І-ІV квартал 2020 року </t>
  </si>
  <si>
    <t>1.Кальпоскоп-2шт.;   2. Ємність д/дезинфекції-8шт; 3.Банкетки-1шт.;        4. Крісло д/крові-1шт.; 5. Матрац ортопедичний-10шт.; 6. Холодильник-3шт. 7.Тумба-2шт.;             8. Шафа-1шт.; 9.Столик пеленальний-10шт.; 10.Камера ультрафіолетова -1шт.;                11.Стілець -4шт.; плитка д/стін ; 12.Керамічна-413кв.м.;          13.Ліжко дерев'яне-18шт.;             14.Матрац з підігрівом-5шт,:        15. Шафа для зберігання особистих речей-3шт.; 16.Бойлер-1шт.; 17.Радіотелефон-1шт.; пуфік б/в-6шт.;         18. Крісло-5шт.   19.Дзеркала-36шт; 20.Римська штора-3шт;               21.Ролети-2шт; 22.Холодильник"Арктик"-1шт.; 23.Пральний порошок в капсулах- ; 24. Насос шприцевий-1шт;                25.Ванна-джакузі-1шт;                            26. Кондиціонер-6шт; 27. Телевізор-2шт;   28.Диван-1шт; 29.Електрокардіограф-1шт;                           30. Принтер-1шт;      31. Крісло-офісне-1шт;                             32. Пуфи-3шт;          33.Аспіратор електричний-2 шт;  34. Крісло гінекологічне-1шт;  35. Медичні столики-5шт;                             36. Холодильник-4 шт;                              37. Стілець -3шт;       38. Матрац з підігрівом - 2 шт;      39. Мікрохвильова піч - 3шт;                          40.Вішалки стоячі - 5шт; 41. Стіл-1шт; 42. Шафа -1шт; 43.Стелаж закритий-1шт; 44. Комод-1шт; 45. Жалюзі-2шт; 46.Ролети-2шт; 47.Телефонний апарат-3шт;                48. Ширма медична -4шт;                             49. Вентилятори- 2шт; 50. Диспенсер та тримачі для рушників- 4шт ;       51. Картини-17шт;    52. Полочки-3шт;     53. Підставка для квітів - 4шт;                54.Сервіз,чашки,стакани-    ;                         55. Новорічна ялинка- 1шт;                            56. Годинник-1шт;   57. Подушки - 4шт;  58. Рушники-    ;       59. Наволочки -    ;</t>
  </si>
  <si>
    <t>ТОВ "Гледфарм ЛТД"</t>
  </si>
  <si>
    <t>Ліки</t>
  </si>
  <si>
    <t>Вушний зонд д/новонароджених</t>
  </si>
  <si>
    <t>Благодійний фонд "Карітас-Київ"</t>
  </si>
  <si>
    <t>Миючі засоби</t>
  </si>
  <si>
    <t>ТОВ "ОБРІЙ-2000"</t>
  </si>
  <si>
    <t>Антисептичні засоби</t>
  </si>
  <si>
    <t>Благодійна організація "Благодійний фонд "Дихай"</t>
  </si>
  <si>
    <t>Маски медичні</t>
  </si>
  <si>
    <t>Внутрішньо-маткова спіраль</t>
  </si>
  <si>
    <t>СП "Оптима-Фарм, ЛТД"</t>
  </si>
  <si>
    <t>Памперси</t>
  </si>
  <si>
    <t>ТОВ "БАДМ-Б"</t>
  </si>
  <si>
    <t>Марля</t>
  </si>
  <si>
    <t>ТОВ "Фірма "Технокомплекс"</t>
  </si>
  <si>
    <t>Медичні комплекти</t>
  </si>
  <si>
    <t>ФОП Яніцкий О.В.</t>
  </si>
  <si>
    <t>Церезіт, штукатурка. Продукція для чищення</t>
  </si>
  <si>
    <t>ТОВ "Видавнича група АС"</t>
  </si>
  <si>
    <t>Оплата за медичну бухгалтерію</t>
  </si>
  <si>
    <t>ФОП Катрич Я.П.</t>
  </si>
  <si>
    <t>матраци, наматрасники</t>
  </si>
  <si>
    <t>ТОВ "ВІН САН"</t>
  </si>
  <si>
    <t>Вироби домашнього текстилю,диспенсери д/рушників, рушники паперові</t>
  </si>
  <si>
    <t>ПАТ "Медицина"</t>
  </si>
  <si>
    <t>Лампи</t>
  </si>
  <si>
    <t>ТОВ "Дімлен"</t>
  </si>
  <si>
    <t>Папір офісний, мішки для сміття</t>
  </si>
  <si>
    <t>ТОВ "Епіцентр-К"</t>
  </si>
  <si>
    <t>Кухонне приладдя,сейф меблевий. Замки,ключі та петлі. Іграшки до новорічної ялинки. Бочки платикові. Електротовари. Сан.технічні товари.</t>
  </si>
  <si>
    <t>ТОВ "ВСЕСВІТ"</t>
  </si>
  <si>
    <t>Комп"ютерні монітори,миші,клавіатури</t>
  </si>
  <si>
    <t>ФОП Раменський А.Є.</t>
  </si>
  <si>
    <t>Резинки ущільнюючі для стерелізатора. Гума на автоклав.</t>
  </si>
  <si>
    <t>ТОВ "ПІРАМІДА"</t>
  </si>
  <si>
    <t xml:space="preserve">Періодичні видання </t>
  </si>
  <si>
    <t>ТОВ "АКСІОМА СЕРВІС"</t>
  </si>
  <si>
    <t>Папір офісний,рукавички господарські</t>
  </si>
  <si>
    <t>ФОП "Соколов Віталій Юрійович"</t>
  </si>
  <si>
    <t>Вироби домашнього текстилю</t>
  </si>
  <si>
    <t>ФОП "Плита Андрій Олександрович"</t>
  </si>
  <si>
    <t>Вода питна</t>
  </si>
  <si>
    <t>ТОВ "Розетка УА"</t>
  </si>
  <si>
    <t>Рація</t>
  </si>
  <si>
    <t>ТОВ"Укр Електропривід"</t>
  </si>
  <si>
    <t xml:space="preserve">Електродвигун </t>
  </si>
  <si>
    <t>ФОП Баргілевич В.І.</t>
  </si>
  <si>
    <t>Датчики</t>
  </si>
  <si>
    <t>ФОП Баргілевич Н.І.</t>
  </si>
  <si>
    <t>Катетери</t>
  </si>
  <si>
    <t>ФОП Щеткіна Т.М.</t>
  </si>
  <si>
    <t>Фармацевтичні вироби</t>
  </si>
  <si>
    <t>ФОП Стаханов А.Л.</t>
  </si>
  <si>
    <t>Деззасоби</t>
  </si>
  <si>
    <t>ТОВ "Віола-Медфарм</t>
  </si>
  <si>
    <t>Рукавички</t>
  </si>
  <si>
    <t>КП Фармація</t>
  </si>
  <si>
    <t>Розчини медичні</t>
  </si>
  <si>
    <t>Наркотичні препарати</t>
  </si>
  <si>
    <t>ТОВ Бадм-Б</t>
  </si>
  <si>
    <t>ТОВ Ювіс</t>
  </si>
  <si>
    <t>Реактиви</t>
  </si>
  <si>
    <t>ТОВ Фірма Кріогенсервіс</t>
  </si>
  <si>
    <t>Кисень медичний</t>
  </si>
  <si>
    <t>ФОП Сєра К.Ю.</t>
  </si>
  <si>
    <t>ФОП Петренко О.М.</t>
  </si>
  <si>
    <t>Комплекти захисту</t>
  </si>
  <si>
    <t>ТОВ "Ігар"</t>
  </si>
  <si>
    <t>Шовний матеріал</t>
  </si>
  <si>
    <t>ФОП Колодезна А.М.</t>
  </si>
  <si>
    <t>Реактиви лабораторні</t>
  </si>
  <si>
    <t>ТОВ "НВК"Фармаско"</t>
  </si>
  <si>
    <t>Тест-системи</t>
  </si>
  <si>
    <t>ТОВ "Хілінг Фуд"</t>
  </si>
  <si>
    <t>Кейтеренгові послуги    ( харчування)</t>
  </si>
  <si>
    <t>ТОВ Глобалконсалтинг Україна</t>
  </si>
  <si>
    <t>Консалтингові послуги</t>
  </si>
  <si>
    <t>АТ "Укрсиббанк"</t>
  </si>
  <si>
    <t>Комісія банку</t>
  </si>
  <si>
    <t>ПП "Міжрегіональне детективне бюро"</t>
  </si>
  <si>
    <t>Охорона території та приміщення</t>
  </si>
  <si>
    <t>ФОП Балацко М.В.</t>
  </si>
  <si>
    <t>Монтажні роботи та користування інтернетом</t>
  </si>
  <si>
    <t>ТОВ Київспецбуд-2019</t>
  </si>
  <si>
    <t>Вантажно-транспортні послуги</t>
  </si>
  <si>
    <t>ТОВ Акватеплосервіс</t>
  </si>
  <si>
    <t>Аварійно-поточний ремонт сис-ми опалення; Технічне обсл.внутрішніх та зовнішніх мереж.</t>
  </si>
  <si>
    <t>ФОП Волченко Н.М.</t>
  </si>
  <si>
    <t xml:space="preserve">Інформац.-консультац. послуги (курс бухгалтера) </t>
  </si>
  <si>
    <t>ТОВ "Ален груп"</t>
  </si>
  <si>
    <t>Консультац послуги фінплан та фінзвітність</t>
  </si>
  <si>
    <t>ТОВ "МЦФЕР-Україна"</t>
  </si>
  <si>
    <t>періодичні видання є-журнал управлінця</t>
  </si>
  <si>
    <t>АТ Страхова компанія "Авангард"</t>
  </si>
  <si>
    <t>Страхові послуги</t>
  </si>
  <si>
    <t>КП"Профдезінфекція"</t>
  </si>
  <si>
    <t>Дератизація та дезінфекція</t>
  </si>
  <si>
    <t>МПП "КІПІД"</t>
  </si>
  <si>
    <t>Технічне обслуговування комп.та мереж</t>
  </si>
  <si>
    <t>ПАТ "Укртелеком"</t>
  </si>
  <si>
    <t>Телекомунікаційні послуги</t>
  </si>
  <si>
    <t>ПП "Бланкодрук"</t>
  </si>
  <si>
    <t>Послуги з переплетенню бух.документів</t>
  </si>
  <si>
    <t>СПД Юсенков С.В.</t>
  </si>
  <si>
    <t>Супроводження програмного комплексу</t>
  </si>
  <si>
    <t>ТОВ "ІТФС"</t>
  </si>
  <si>
    <t>Заправка та відновлення катреджів</t>
  </si>
  <si>
    <t>ТОВ "ІХАЙВ"</t>
  </si>
  <si>
    <t>Супровід програми М.Е.Doc</t>
  </si>
  <si>
    <t>ТОВ "ЕКОЛОГІЧНІ ПЕРЕРОБНІ ТЕХНОЛОГІЇ"</t>
  </si>
  <si>
    <t>Послуги вивизення та утилізації біовідходів</t>
  </si>
  <si>
    <t>ТОВ "КАЙРОС ГРУП"</t>
  </si>
  <si>
    <t xml:space="preserve"> Конс.юридичні послуги</t>
  </si>
  <si>
    <t>ТОВ "УКРМЕДЛАБ"</t>
  </si>
  <si>
    <t>Послуги міжлабораторних порівнянь</t>
  </si>
  <si>
    <t>ТОВ КОМ-КОН ГРУП</t>
  </si>
  <si>
    <t>Охоронні послуги</t>
  </si>
  <si>
    <t>ТОВ "МАЖЕСТІК Україна"</t>
  </si>
  <si>
    <t>Техн.обсл.та ремонт офісн.техн.</t>
  </si>
  <si>
    <t>УК у Дніпровському р-ні.</t>
  </si>
  <si>
    <t>Лізензія на провадження госп.діяльн.з медичної практики</t>
  </si>
  <si>
    <t>ФОП Боярчук В.В.</t>
  </si>
  <si>
    <t>Аварійно-поточний ремонт апарату ШВЛ</t>
  </si>
  <si>
    <t>ФО-П Пашинік В.Я.</t>
  </si>
  <si>
    <t>Технічне обслуговування обладнання</t>
  </si>
  <si>
    <t>ФОП Павлова Тетяна Дмитрієвна</t>
  </si>
  <si>
    <t>Інформаційно консультативні послуги</t>
  </si>
  <si>
    <t>ФОП Липенко М.О.</t>
  </si>
  <si>
    <t>Благоустрій території(скошування трави)</t>
  </si>
  <si>
    <t>ФОП Сіваченко О.О.</t>
  </si>
  <si>
    <t>Встановлення комп"ютерної техніки</t>
  </si>
  <si>
    <t>ДП"Укрмедстандарт"</t>
  </si>
  <si>
    <t>Технічне випробовування та аналізування</t>
  </si>
  <si>
    <t>КНП "Шкірно-венерологічний диспансер № 1"</t>
  </si>
  <si>
    <t>Лабораторні послуги</t>
  </si>
  <si>
    <t>ПАТ "НАСК "ОРАНТА"</t>
  </si>
  <si>
    <t>Послуги за страх.мед.прац. Від ВІЛ-інфекції та за програмою "Гепатит"</t>
  </si>
  <si>
    <t>ТОВ "Медстар Солюшенз"</t>
  </si>
  <si>
    <t>Надання доступу до онлайн сервісу</t>
  </si>
  <si>
    <t>ТОВ"ОЛЕСТАС ЕКО"</t>
  </si>
  <si>
    <t>Послуги вивезення та утилізації біовідходів"</t>
  </si>
  <si>
    <t>ТОВ"Сервісліфтремонт"</t>
  </si>
  <si>
    <t>Технічне обслуговування ліфтів</t>
  </si>
  <si>
    <t>ПП"МІФАС ФІНАНС ГРУП"</t>
  </si>
  <si>
    <t>Архітектурна інж.та планування послуг</t>
  </si>
  <si>
    <t>ТОВ"Мегант"</t>
  </si>
  <si>
    <t>Технічне обслуговування апарату ШВЛ</t>
  </si>
  <si>
    <t>ФОП "Ігнатенко Олег Миколайович"</t>
  </si>
  <si>
    <t>Поточний ремонт електрокардіографа</t>
  </si>
  <si>
    <t>ФОП Миргород Аліна Анатоліївна</t>
  </si>
  <si>
    <t>Послуги навчання звітності НСЗУ</t>
  </si>
  <si>
    <t>Послуги з організації та проведення навчання</t>
  </si>
  <si>
    <t>Професійна підготовка спеціалістів</t>
  </si>
  <si>
    <t>ТОВ Проектно-виробнича компанія Базис</t>
  </si>
  <si>
    <t>Виготовлення проектно-кошторисної документації по капремонту</t>
  </si>
  <si>
    <t xml:space="preserve">Філія Київоблбудекспертиза </t>
  </si>
  <si>
    <t>Проходження експертизи капремонт</t>
  </si>
  <si>
    <t>ФОП Асланов Рустам Фалакет огли</t>
  </si>
  <si>
    <t>Датчик УЗД</t>
  </si>
  <si>
    <t>ТОВ "ЗУЦ"Медсервіс"</t>
  </si>
  <si>
    <t>Операційна лампа</t>
  </si>
  <si>
    <t>Персональний комп"ютер</t>
  </si>
  <si>
    <t>Кавомашина,новорічна ялинка</t>
  </si>
  <si>
    <t>ТОВ"ЗДРАВО"</t>
  </si>
  <si>
    <t>Шприцевий насос</t>
  </si>
  <si>
    <t>ФОП "Маєвська С.А."</t>
  </si>
  <si>
    <t>Гужові чи ручні вози</t>
  </si>
  <si>
    <t>В.о. директора</t>
  </si>
  <si>
    <t>С. Цемашко</t>
  </si>
  <si>
    <t>В.о. головного бухгалтера</t>
  </si>
  <si>
    <t>І. Степанець</t>
  </si>
  <si>
    <t>Вик. : Єфіменко В.В. т.512-40-33</t>
  </si>
  <si>
    <t xml:space="preserve">         від ________ 2019 № ______</t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</si>
  <si>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</si>
  <si>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</si>
  <si>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</si>
  <si>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</si>
  <si>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0"/>
        <rFont val="Times New Roman"/>
        <family val="1"/>
        <charset val="204"/>
      </rPr>
      <t xml:space="preserve">  тис. грн</t>
    </r>
  </si>
  <si>
    <t>малоцінний інвентар</t>
  </si>
  <si>
    <t>медтовар</t>
  </si>
  <si>
    <t xml:space="preserve">медикаменти </t>
  </si>
  <si>
    <t>м’який інвентар</t>
  </si>
  <si>
    <t xml:space="preserve"> </t>
  </si>
  <si>
    <t>Директор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</si>
  <si>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"Перинатальний центр м.Києва"  за ІV квартал 2020 року </t>
  </si>
  <si>
    <t>СК"Країна"</t>
  </si>
  <si>
    <t>СК"Українська страхова група"</t>
  </si>
  <si>
    <t>Вікторія БІЛА</t>
  </si>
  <si>
    <t>Наталія КОСТЮКОВА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</si>
</sst>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114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1" xfId="8" applyFont="1" applyBorder="1" applyAlignment="1">
      <alignment horizontal="center"/>
    </xf>
    <xf numFmtId="0" fontId="20" fillId="0" borderId="0" xfId="8" applyFont="1" applyAlignment="1">
      <alignment horizontal="centerContinuous" vertical="top"/>
    </xf>
    <xf numFmtId="0" fontId="20" fillId="0" borderId="0" xfId="8" applyFont="1" applyBorder="1" applyAlignment="1">
      <alignment horizontal="centerContinuous" vertical="top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5" fillId="3" borderId="2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4" fillId="0" borderId="2" xfId="0" applyFont="1" applyBorder="1" applyAlignment="1">
      <alignment vertical="top" wrapText="1"/>
    </xf>
    <xf numFmtId="0" fontId="14" fillId="4" borderId="2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justify" vertical="justify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justify" vertical="justify"/>
    </xf>
    <xf numFmtId="2" fontId="28" fillId="5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wrapText="1"/>
    </xf>
    <xf numFmtId="2" fontId="28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0" fontId="19" fillId="0" borderId="2" xfId="0" applyFont="1" applyFill="1" applyBorder="1" applyAlignment="1">
      <alignment wrapText="1"/>
    </xf>
    <xf numFmtId="4" fontId="28" fillId="0" borderId="2" xfId="0" applyNumberFormat="1" applyFont="1" applyBorder="1" applyAlignment="1">
      <alignment horizontal="center"/>
    </xf>
    <xf numFmtId="2" fontId="19" fillId="4" borderId="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justify" vertical="justify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>
      <alignment vertic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/>
    <xf numFmtId="0" fontId="28" fillId="3" borderId="2" xfId="0" applyFont="1" applyFill="1" applyBorder="1" applyAlignment="1">
      <alignment horizontal="justify" vertical="justify"/>
    </xf>
    <xf numFmtId="2" fontId="28" fillId="3" borderId="2" xfId="0" applyNumberFormat="1" applyFont="1" applyFill="1" applyBorder="1" applyAlignment="1">
      <alignment horizontal="center"/>
    </xf>
    <xf numFmtId="4" fontId="19" fillId="3" borderId="2" xfId="0" applyNumberFormat="1" applyFont="1" applyFill="1" applyBorder="1" applyAlignment="1">
      <alignment wrapText="1"/>
    </xf>
    <xf numFmtId="0" fontId="19" fillId="3" borderId="2" xfId="0" applyFont="1" applyFill="1" applyBorder="1" applyAlignment="1">
      <alignment horizontal="center"/>
    </xf>
    <xf numFmtId="4" fontId="28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wrapText="1"/>
    </xf>
    <xf numFmtId="0" fontId="29" fillId="0" borderId="0" xfId="0" applyFont="1" applyAlignment="1">
      <alignment horizontal="justify" vertical="justify"/>
    </xf>
    <xf numFmtId="0" fontId="20" fillId="0" borderId="0" xfId="8" applyFont="1" applyBorder="1" applyAlignment="1">
      <alignment horizontal="center" vertical="top"/>
    </xf>
    <xf numFmtId="2" fontId="6" fillId="4" borderId="0" xfId="0" applyNumberFormat="1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2" fontId="8" fillId="4" borderId="2" xfId="0" applyNumberFormat="1" applyFont="1" applyFill="1" applyBorder="1" applyAlignment="1">
      <alignment horizontal="center" vertical="center" wrapText="1"/>
    </xf>
    <xf numFmtId="2" fontId="28" fillId="4" borderId="0" xfId="0" applyNumberFormat="1" applyFont="1" applyFill="1" applyAlignment="1">
      <alignment horizontal="center"/>
    </xf>
    <xf numFmtId="0" fontId="6" fillId="0" borderId="2" xfId="0" applyFont="1" applyBorder="1"/>
    <xf numFmtId="0" fontId="30" fillId="0" borderId="2" xfId="0" applyFont="1" applyBorder="1" applyAlignment="1">
      <alignment horizontal="center"/>
    </xf>
    <xf numFmtId="0" fontId="19" fillId="6" borderId="2" xfId="0" applyFont="1" applyFill="1" applyBorder="1" applyAlignment="1">
      <alignment horizontal="justify" vertical="justify"/>
    </xf>
    <xf numFmtId="2" fontId="19" fillId="6" borderId="2" xfId="0" applyNumberFormat="1" applyFont="1" applyFill="1" applyBorder="1" applyAlignment="1">
      <alignment horizontal="center"/>
    </xf>
    <xf numFmtId="2" fontId="28" fillId="6" borderId="2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wrapText="1"/>
    </xf>
    <xf numFmtId="4" fontId="28" fillId="6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justify" vertical="justify"/>
    </xf>
    <xf numFmtId="2" fontId="6" fillId="4" borderId="2" xfId="0" applyNumberFormat="1" applyFont="1" applyFill="1" applyBorder="1" applyAlignment="1">
      <alignment horizontal="center"/>
    </xf>
    <xf numFmtId="164" fontId="30" fillId="0" borderId="2" xfId="0" applyNumberFormat="1" applyFont="1" applyBorder="1"/>
    <xf numFmtId="2" fontId="28" fillId="0" borderId="2" xfId="0" applyNumberFormat="1" applyFont="1" applyBorder="1" applyAlignment="1">
      <alignment horizontal="center"/>
    </xf>
    <xf numFmtId="2" fontId="28" fillId="4" borderId="2" xfId="0" applyNumberFormat="1" applyFont="1" applyFill="1" applyBorder="1" applyAlignment="1">
      <alignment horizontal="center"/>
    </xf>
    <xf numFmtId="0" fontId="20" fillId="0" borderId="0" xfId="8" applyFont="1" applyBorder="1" applyAlignment="1">
      <alignment horizontal="left" vertical="top"/>
    </xf>
    <xf numFmtId="0" fontId="19" fillId="0" borderId="1" xfId="8" applyFont="1" applyBorder="1" applyAlignment="1">
      <alignment horizontal="center"/>
    </xf>
    <xf numFmtId="0" fontId="0" fillId="0" borderId="1" xfId="0" applyBorder="1" applyAlignme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29" fillId="0" borderId="0" xfId="0" applyFont="1" applyAlignment="1">
      <alignment horizontal="left" vertical="justify"/>
    </xf>
    <xf numFmtId="0" fontId="19" fillId="0" borderId="1" xfId="8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justify" vertical="justify" wrapText="1"/>
    </xf>
    <xf numFmtId="0" fontId="2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</cellXfs>
  <cellStyles count="9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план використання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="75" zoomScaleNormal="75" workbookViewId="0">
      <selection activeCell="R11" sqref="R1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92" t="s">
        <v>2</v>
      </c>
      <c r="C3" s="93"/>
      <c r="D3" s="93"/>
      <c r="E3" s="93"/>
      <c r="F3" s="93"/>
      <c r="G3" s="93"/>
      <c r="H3" s="93"/>
      <c r="I3" s="93"/>
      <c r="J3" s="93"/>
      <c r="K3" s="2"/>
    </row>
    <row r="4" spans="1:13" ht="31.5" customHeight="1" x14ac:dyDescent="0.2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3" ht="33" customHeight="1" x14ac:dyDescent="0.25">
      <c r="A5" s="95" t="s">
        <v>4</v>
      </c>
      <c r="B5" s="95" t="s">
        <v>5</v>
      </c>
      <c r="C5" s="96" t="s">
        <v>6</v>
      </c>
      <c r="D5" s="96"/>
      <c r="E5" s="96"/>
      <c r="F5" s="96" t="s">
        <v>7</v>
      </c>
      <c r="G5" s="96" t="s">
        <v>8</v>
      </c>
      <c r="H5" s="96"/>
      <c r="I5" s="96"/>
      <c r="J5" s="96"/>
      <c r="K5" s="97" t="s">
        <v>9</v>
      </c>
    </row>
    <row r="6" spans="1:13" ht="158.25" customHeight="1" x14ac:dyDescent="0.25">
      <c r="A6" s="95"/>
      <c r="B6" s="95"/>
      <c r="C6" s="5" t="s">
        <v>10</v>
      </c>
      <c r="D6" s="5" t="s">
        <v>11</v>
      </c>
      <c r="E6" s="5" t="s">
        <v>12</v>
      </c>
      <c r="F6" s="96"/>
      <c r="G6" s="6" t="s">
        <v>13</v>
      </c>
      <c r="H6" s="5" t="s">
        <v>14</v>
      </c>
      <c r="I6" s="5" t="s">
        <v>15</v>
      </c>
      <c r="J6" s="5" t="s">
        <v>14</v>
      </c>
      <c r="K6" s="97"/>
    </row>
    <row r="7" spans="1:13" ht="15.75" x14ac:dyDescent="0.25">
      <c r="A7" s="7">
        <v>1</v>
      </c>
      <c r="B7" s="8" t="s">
        <v>16</v>
      </c>
      <c r="C7" s="9">
        <v>3586.8</v>
      </c>
      <c r="D7" s="9">
        <v>20</v>
      </c>
      <c r="E7" s="10" t="s">
        <v>17</v>
      </c>
      <c r="F7" s="11">
        <f>SUM(C7,D7)</f>
        <v>3606.8</v>
      </c>
      <c r="G7" s="8">
        <v>2210</v>
      </c>
      <c r="H7" s="9">
        <v>142.6</v>
      </c>
      <c r="I7" s="10" t="s">
        <v>17</v>
      </c>
      <c r="J7" s="9">
        <v>20</v>
      </c>
      <c r="K7" s="12"/>
    </row>
    <row r="8" spans="1:13" ht="15.75" x14ac:dyDescent="0.25">
      <c r="A8" s="7"/>
      <c r="B8" s="10"/>
      <c r="C8" s="9"/>
      <c r="D8" s="9">
        <v>3.8</v>
      </c>
      <c r="E8" s="10" t="s">
        <v>18</v>
      </c>
      <c r="F8" s="11">
        <f t="shared" ref="F8:F50" si="0">SUM(C8,D8)</f>
        <v>3.8</v>
      </c>
      <c r="G8" s="8">
        <v>2220</v>
      </c>
      <c r="H8" s="9">
        <v>1307.4000000000001</v>
      </c>
      <c r="I8" s="10" t="s">
        <v>18</v>
      </c>
      <c r="J8" s="9">
        <v>3.8</v>
      </c>
      <c r="K8" s="12"/>
    </row>
    <row r="9" spans="1:13" ht="15.75" customHeight="1" x14ac:dyDescent="0.25">
      <c r="A9" s="7"/>
      <c r="B9" s="8"/>
      <c r="C9" s="9"/>
      <c r="D9" s="9">
        <v>20</v>
      </c>
      <c r="E9" s="10" t="s">
        <v>19</v>
      </c>
      <c r="F9" s="11">
        <f t="shared" si="0"/>
        <v>20</v>
      </c>
      <c r="G9" s="8">
        <v>2230</v>
      </c>
      <c r="H9" s="9">
        <v>161.1</v>
      </c>
      <c r="I9" s="10" t="s">
        <v>19</v>
      </c>
      <c r="J9" s="9">
        <v>20</v>
      </c>
      <c r="K9" s="12"/>
    </row>
    <row r="10" spans="1:13" ht="16.5" customHeight="1" x14ac:dyDescent="0.25">
      <c r="A10" s="7"/>
      <c r="B10" s="8"/>
      <c r="C10" s="9"/>
      <c r="D10" s="9">
        <v>107.7</v>
      </c>
      <c r="E10" s="10" t="s">
        <v>20</v>
      </c>
      <c r="F10" s="11">
        <f t="shared" si="0"/>
        <v>107.7</v>
      </c>
      <c r="G10" s="8">
        <v>2240</v>
      </c>
      <c r="H10" s="9">
        <v>1067</v>
      </c>
      <c r="I10" s="10" t="s">
        <v>20</v>
      </c>
      <c r="J10" s="9">
        <v>107.7</v>
      </c>
      <c r="K10" s="12"/>
    </row>
    <row r="11" spans="1:13" ht="15.75" x14ac:dyDescent="0.25">
      <c r="A11" s="7"/>
      <c r="B11" s="8"/>
      <c r="C11" s="9"/>
      <c r="D11" s="9">
        <v>6.4</v>
      </c>
      <c r="E11" s="10" t="s">
        <v>21</v>
      </c>
      <c r="F11" s="11">
        <f t="shared" si="0"/>
        <v>6.4</v>
      </c>
      <c r="G11" s="8">
        <v>2282</v>
      </c>
      <c r="H11" s="9">
        <v>27.2</v>
      </c>
      <c r="I11" s="10" t="s">
        <v>21</v>
      </c>
      <c r="J11" s="9">
        <v>6.4</v>
      </c>
      <c r="K11" s="12"/>
    </row>
    <row r="12" spans="1:13" ht="15.75" x14ac:dyDescent="0.25">
      <c r="A12" s="7"/>
      <c r="B12" s="8"/>
      <c r="C12" s="9"/>
      <c r="D12" s="9">
        <v>6.7</v>
      </c>
      <c r="E12" s="10" t="s">
        <v>22</v>
      </c>
      <c r="F12" s="11">
        <f t="shared" si="0"/>
        <v>6.7</v>
      </c>
      <c r="G12" s="8">
        <v>2800</v>
      </c>
      <c r="H12" s="9">
        <v>2</v>
      </c>
      <c r="I12" s="10" t="s">
        <v>22</v>
      </c>
      <c r="J12" s="9">
        <v>6.7</v>
      </c>
      <c r="K12" s="12"/>
    </row>
    <row r="13" spans="1:13" ht="47.25" x14ac:dyDescent="0.25">
      <c r="A13" s="7"/>
      <c r="B13" s="8"/>
      <c r="C13" s="9"/>
      <c r="D13" s="9">
        <v>12.8</v>
      </c>
      <c r="E13" s="10" t="s">
        <v>23</v>
      </c>
      <c r="F13" s="11">
        <f t="shared" si="0"/>
        <v>12.8</v>
      </c>
      <c r="G13" s="8">
        <v>3110</v>
      </c>
      <c r="H13" s="9">
        <v>237.3</v>
      </c>
      <c r="I13" s="10" t="s">
        <v>23</v>
      </c>
      <c r="J13" s="9">
        <v>12.8</v>
      </c>
      <c r="K13" s="12"/>
    </row>
    <row r="14" spans="1:13" ht="31.5" x14ac:dyDescent="0.25">
      <c r="A14" s="7">
        <v>2</v>
      </c>
      <c r="B14" s="10" t="s">
        <v>24</v>
      </c>
      <c r="C14" s="9"/>
      <c r="D14" s="9">
        <v>32</v>
      </c>
      <c r="E14" s="10" t="s">
        <v>25</v>
      </c>
      <c r="F14" s="11">
        <f t="shared" si="0"/>
        <v>32</v>
      </c>
      <c r="G14" s="8"/>
      <c r="H14" s="9"/>
      <c r="I14" s="10" t="s">
        <v>25</v>
      </c>
      <c r="J14" s="9">
        <v>32</v>
      </c>
      <c r="K14" s="12"/>
    </row>
    <row r="15" spans="1:13" ht="27.75" customHeight="1" x14ac:dyDescent="0.25">
      <c r="A15" s="13">
        <v>3</v>
      </c>
      <c r="B15" s="10" t="s">
        <v>26</v>
      </c>
      <c r="C15" s="9"/>
      <c r="D15" s="9">
        <v>40.5</v>
      </c>
      <c r="E15" s="10" t="s">
        <v>27</v>
      </c>
      <c r="F15" s="11">
        <f t="shared" si="0"/>
        <v>40.5</v>
      </c>
      <c r="G15" s="8"/>
      <c r="H15" s="9"/>
      <c r="I15" s="10" t="s">
        <v>27</v>
      </c>
      <c r="J15" s="9">
        <v>40.5</v>
      </c>
      <c r="K15" s="12"/>
    </row>
    <row r="16" spans="1:13" ht="34.5" customHeight="1" x14ac:dyDescent="0.25">
      <c r="A16" s="13">
        <v>4</v>
      </c>
      <c r="B16" s="10" t="s">
        <v>28</v>
      </c>
      <c r="C16" s="9"/>
      <c r="D16" s="9">
        <v>19.5</v>
      </c>
      <c r="E16" s="10" t="s">
        <v>29</v>
      </c>
      <c r="F16" s="11">
        <f t="shared" si="0"/>
        <v>19.5</v>
      </c>
      <c r="G16" s="8"/>
      <c r="H16" s="9"/>
      <c r="I16" s="10" t="s">
        <v>29</v>
      </c>
      <c r="J16" s="9">
        <v>19.5</v>
      </c>
      <c r="K16" s="12"/>
    </row>
    <row r="17" spans="1:11" ht="37.5" customHeight="1" x14ac:dyDescent="0.25">
      <c r="A17" s="7">
        <v>5</v>
      </c>
      <c r="B17" s="10" t="s">
        <v>28</v>
      </c>
      <c r="C17" s="9"/>
      <c r="D17" s="9">
        <v>21</v>
      </c>
      <c r="E17" s="10" t="s">
        <v>30</v>
      </c>
      <c r="F17" s="11">
        <f t="shared" si="0"/>
        <v>21</v>
      </c>
      <c r="G17" s="8"/>
      <c r="H17" s="9"/>
      <c r="I17" s="10" t="s">
        <v>30</v>
      </c>
      <c r="J17" s="9">
        <v>21</v>
      </c>
      <c r="K17" s="12"/>
    </row>
    <row r="18" spans="1:11" ht="15.75" x14ac:dyDescent="0.2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2"/>
    </row>
    <row r="19" spans="1:11" ht="15.75" x14ac:dyDescent="0.2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2"/>
    </row>
    <row r="20" spans="1:11" ht="15.75" x14ac:dyDescent="0.2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2"/>
    </row>
    <row r="21" spans="1:11" ht="15.75" x14ac:dyDescent="0.2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2"/>
    </row>
    <row r="22" spans="1:11" ht="15.75" x14ac:dyDescent="0.2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2"/>
    </row>
    <row r="23" spans="1:11" ht="15.75" x14ac:dyDescent="0.2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2"/>
    </row>
    <row r="24" spans="1:11" ht="15.75" x14ac:dyDescent="0.2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2"/>
    </row>
    <row r="25" spans="1:11" ht="15.75" x14ac:dyDescent="0.25">
      <c r="A25" s="13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2"/>
    </row>
    <row r="26" spans="1:11" ht="15.75" x14ac:dyDescent="0.25">
      <c r="A26" s="13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2"/>
    </row>
    <row r="27" spans="1:11" ht="15.75" x14ac:dyDescent="0.2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2"/>
    </row>
    <row r="28" spans="1:11" ht="15.75" x14ac:dyDescent="0.2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2"/>
    </row>
    <row r="29" spans="1:11" ht="15.75" x14ac:dyDescent="0.2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2"/>
    </row>
    <row r="30" spans="1:11" ht="15.75" x14ac:dyDescent="0.2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2"/>
    </row>
    <row r="31" spans="1:11" ht="15.75" x14ac:dyDescent="0.2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2"/>
    </row>
    <row r="32" spans="1:11" ht="15.75" x14ac:dyDescent="0.2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2"/>
    </row>
    <row r="33" spans="1:11" ht="15.75" x14ac:dyDescent="0.2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2"/>
    </row>
    <row r="34" spans="1:11" ht="15.75" x14ac:dyDescent="0.2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2"/>
    </row>
    <row r="35" spans="1:11" ht="15.75" x14ac:dyDescent="0.25">
      <c r="A35" s="13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2"/>
    </row>
    <row r="36" spans="1:11" ht="15.75" x14ac:dyDescent="0.25">
      <c r="A36" s="13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2"/>
    </row>
    <row r="37" spans="1:11" ht="15.75" x14ac:dyDescent="0.2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2"/>
    </row>
    <row r="38" spans="1:11" ht="15.75" x14ac:dyDescent="0.2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2"/>
    </row>
    <row r="39" spans="1:11" ht="15.75" x14ac:dyDescent="0.2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2"/>
    </row>
    <row r="40" spans="1:11" ht="15.75" x14ac:dyDescent="0.2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2"/>
    </row>
    <row r="41" spans="1:11" ht="15.75" x14ac:dyDescent="0.2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2"/>
    </row>
    <row r="42" spans="1:11" ht="15.75" x14ac:dyDescent="0.2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2"/>
    </row>
    <row r="43" spans="1:11" ht="15.75" x14ac:dyDescent="0.2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2"/>
    </row>
    <row r="44" spans="1:11" ht="15.75" x14ac:dyDescent="0.2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2"/>
    </row>
    <row r="45" spans="1:11" ht="15.75" x14ac:dyDescent="0.25">
      <c r="A45" s="13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2"/>
    </row>
    <row r="46" spans="1:11" ht="15.75" x14ac:dyDescent="0.25">
      <c r="A46" s="13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2"/>
    </row>
    <row r="47" spans="1:11" ht="15.75" x14ac:dyDescent="0.25">
      <c r="A47" s="14"/>
      <c r="B47" s="15"/>
      <c r="C47" s="16"/>
      <c r="D47" s="16"/>
      <c r="E47" s="17"/>
      <c r="F47" s="11">
        <f t="shared" si="0"/>
        <v>0</v>
      </c>
      <c r="G47" s="15"/>
      <c r="H47" s="16"/>
      <c r="I47" s="17"/>
      <c r="J47" s="16"/>
      <c r="K47" s="12"/>
    </row>
    <row r="48" spans="1:11" ht="15.75" x14ac:dyDescent="0.25">
      <c r="A48" s="14"/>
      <c r="B48" s="15"/>
      <c r="C48" s="16"/>
      <c r="D48" s="16"/>
      <c r="E48" s="17"/>
      <c r="F48" s="11">
        <f t="shared" si="0"/>
        <v>0</v>
      </c>
      <c r="G48" s="15"/>
      <c r="H48" s="16"/>
      <c r="I48" s="17"/>
      <c r="J48" s="16"/>
      <c r="K48" s="12"/>
    </row>
    <row r="49" spans="1:11" ht="15.75" x14ac:dyDescent="0.25">
      <c r="A49" s="14"/>
      <c r="B49" s="15"/>
      <c r="C49" s="16"/>
      <c r="D49" s="16"/>
      <c r="E49" s="17"/>
      <c r="F49" s="11">
        <f t="shared" si="0"/>
        <v>0</v>
      </c>
      <c r="G49" s="15"/>
      <c r="H49" s="16"/>
      <c r="I49" s="17"/>
      <c r="J49" s="16"/>
      <c r="K49" s="12"/>
    </row>
    <row r="50" spans="1:11" ht="15.75" x14ac:dyDescent="0.25">
      <c r="A50" s="15"/>
      <c r="B50" s="18" t="s">
        <v>31</v>
      </c>
      <c r="C50" s="19">
        <f>SUM(C7:C49)</f>
        <v>3586.8</v>
      </c>
      <c r="D50" s="19">
        <f>SUM(D7:D49)</f>
        <v>290.39999999999998</v>
      </c>
      <c r="E50" s="20"/>
      <c r="F50" s="21">
        <f t="shared" si="0"/>
        <v>3877.2000000000003</v>
      </c>
      <c r="G50" s="22"/>
      <c r="H50" s="19">
        <f>SUM(H7:H49)</f>
        <v>2944.6</v>
      </c>
      <c r="I50" s="20"/>
      <c r="J50" s="19">
        <f>SUM(J7:J49)</f>
        <v>290.39999999999998</v>
      </c>
      <c r="K50" s="23">
        <f>C50-H50</f>
        <v>642.20000000000027</v>
      </c>
    </row>
    <row r="53" spans="1:11" ht="15.75" x14ac:dyDescent="0.25">
      <c r="B53" s="24" t="s">
        <v>32</v>
      </c>
      <c r="F53" s="25"/>
      <c r="G53" s="90" t="s">
        <v>33</v>
      </c>
      <c r="H53" s="91"/>
    </row>
    <row r="54" spans="1:11" x14ac:dyDescent="0.25">
      <c r="B54" s="24"/>
      <c r="F54" s="26" t="s">
        <v>34</v>
      </c>
      <c r="G54" s="27"/>
      <c r="H54" s="27"/>
    </row>
    <row r="55" spans="1:11" ht="15.75" x14ac:dyDescent="0.25">
      <c r="B55" s="24" t="s">
        <v>35</v>
      </c>
      <c r="F55" s="25"/>
      <c r="G55" s="90" t="s">
        <v>36</v>
      </c>
      <c r="H55" s="91"/>
    </row>
    <row r="56" spans="1:11" x14ac:dyDescent="0.25">
      <c r="F56" s="26" t="s">
        <v>34</v>
      </c>
      <c r="G56" s="27"/>
      <c r="H56" s="2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80" zoomScaleNormal="80" workbookViewId="0">
      <selection activeCell="R11" sqref="R1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98" t="s">
        <v>0</v>
      </c>
      <c r="N1" s="98"/>
      <c r="O1" s="9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99" t="s">
        <v>37</v>
      </c>
      <c r="N2" s="99"/>
      <c r="O2" s="99"/>
      <c r="P2" s="99"/>
    </row>
    <row r="3" spans="1:16" ht="61.5" customHeight="1" x14ac:dyDescent="0.25">
      <c r="A3" s="2"/>
      <c r="B3" s="92" t="s">
        <v>38</v>
      </c>
      <c r="C3" s="93"/>
      <c r="D3" s="93"/>
      <c r="E3" s="93"/>
      <c r="F3" s="93"/>
      <c r="G3" s="93"/>
      <c r="H3" s="93"/>
      <c r="I3" s="93"/>
      <c r="J3" s="93"/>
      <c r="K3" s="2"/>
    </row>
    <row r="4" spans="1:16" ht="31.5" customHeight="1" x14ac:dyDescent="0.2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6" ht="33" customHeight="1" x14ac:dyDescent="0.25">
      <c r="A5" s="95" t="s">
        <v>4</v>
      </c>
      <c r="B5" s="95" t="s">
        <v>5</v>
      </c>
      <c r="C5" s="96" t="s">
        <v>6</v>
      </c>
      <c r="D5" s="96"/>
      <c r="E5" s="96"/>
      <c r="F5" s="96" t="s">
        <v>7</v>
      </c>
      <c r="G5" s="96" t="s">
        <v>8</v>
      </c>
      <c r="H5" s="96"/>
      <c r="I5" s="96"/>
      <c r="J5" s="96"/>
      <c r="K5" s="97" t="s">
        <v>9</v>
      </c>
    </row>
    <row r="6" spans="1:16" ht="158.25" customHeight="1" x14ac:dyDescent="0.25">
      <c r="A6" s="95"/>
      <c r="B6" s="95"/>
      <c r="C6" s="5" t="s">
        <v>10</v>
      </c>
      <c r="D6" s="5" t="s">
        <v>11</v>
      </c>
      <c r="E6" s="5" t="s">
        <v>12</v>
      </c>
      <c r="F6" s="96"/>
      <c r="G6" s="6" t="s">
        <v>13</v>
      </c>
      <c r="H6" s="5" t="s">
        <v>14</v>
      </c>
      <c r="I6" s="5" t="s">
        <v>15</v>
      </c>
      <c r="J6" s="5" t="s">
        <v>14</v>
      </c>
      <c r="K6" s="97"/>
    </row>
    <row r="7" spans="1:16" ht="15.75" x14ac:dyDescent="0.25">
      <c r="A7" s="7">
        <v>1</v>
      </c>
      <c r="B7" s="8" t="s">
        <v>39</v>
      </c>
      <c r="C7" s="9">
        <v>913.65</v>
      </c>
      <c r="D7" s="9"/>
      <c r="E7" s="10"/>
      <c r="F7" s="11">
        <f>SUM(C7,D7)</f>
        <v>913.65</v>
      </c>
      <c r="G7" s="28"/>
      <c r="H7" s="9"/>
      <c r="I7" s="29"/>
      <c r="J7" s="9"/>
      <c r="K7" s="12"/>
    </row>
    <row r="8" spans="1:16" ht="15.75" x14ac:dyDescent="0.25">
      <c r="A8" s="7">
        <v>2</v>
      </c>
      <c r="B8" s="8" t="s">
        <v>39</v>
      </c>
      <c r="C8" s="9">
        <f>397.14</f>
        <v>397.14</v>
      </c>
      <c r="D8" s="9"/>
      <c r="E8" s="10"/>
      <c r="F8" s="11">
        <f t="shared" ref="F8:F50" si="0">SUM(C8,D8)</f>
        <v>397.14</v>
      </c>
      <c r="G8" s="28">
        <v>2240</v>
      </c>
      <c r="H8" s="9">
        <v>1</v>
      </c>
      <c r="I8" s="29" t="s">
        <v>40</v>
      </c>
      <c r="J8" s="9"/>
      <c r="K8" s="12"/>
    </row>
    <row r="9" spans="1:16" ht="15.75" x14ac:dyDescent="0.25">
      <c r="A9" s="7">
        <v>3</v>
      </c>
      <c r="B9" s="8" t="s">
        <v>39</v>
      </c>
      <c r="C9" s="9">
        <f>2192.24-C7-C8</f>
        <v>881.4499999999997</v>
      </c>
      <c r="D9" s="9"/>
      <c r="E9" s="10"/>
      <c r="F9" s="11">
        <f t="shared" si="0"/>
        <v>881.4499999999997</v>
      </c>
      <c r="G9" s="28">
        <v>2210</v>
      </c>
      <c r="H9" s="9">
        <v>64.900000000000006</v>
      </c>
      <c r="I9" s="29" t="s">
        <v>41</v>
      </c>
      <c r="J9" s="9"/>
      <c r="K9" s="12"/>
    </row>
    <row r="10" spans="1:16" ht="15.75" x14ac:dyDescent="0.25">
      <c r="A10" s="7">
        <v>4</v>
      </c>
      <c r="B10" s="8" t="s">
        <v>39</v>
      </c>
      <c r="C10" s="9">
        <v>814.65</v>
      </c>
      <c r="D10" s="9"/>
      <c r="E10" s="10"/>
      <c r="F10" s="11">
        <f t="shared" si="0"/>
        <v>814.65</v>
      </c>
      <c r="G10" s="28">
        <v>3110</v>
      </c>
      <c r="H10" s="9">
        <v>1018.5</v>
      </c>
      <c r="I10" s="29" t="s">
        <v>42</v>
      </c>
      <c r="J10" s="9"/>
      <c r="K10" s="12"/>
    </row>
    <row r="11" spans="1:16" ht="15.75" x14ac:dyDescent="0.25">
      <c r="A11" s="7"/>
      <c r="B11" s="8"/>
      <c r="C11" s="9"/>
      <c r="D11" s="9"/>
      <c r="E11" s="10"/>
      <c r="F11" s="11">
        <f t="shared" si="0"/>
        <v>0</v>
      </c>
      <c r="G11" s="28">
        <v>2111</v>
      </c>
      <c r="H11" s="9">
        <v>3.1</v>
      </c>
      <c r="I11" s="29" t="s">
        <v>43</v>
      </c>
      <c r="J11" s="9"/>
      <c r="K11" s="12"/>
    </row>
    <row r="12" spans="1:16" ht="15.75" x14ac:dyDescent="0.25">
      <c r="A12" s="7"/>
      <c r="B12" s="8"/>
      <c r="C12" s="9"/>
      <c r="D12" s="9"/>
      <c r="E12" s="10"/>
      <c r="F12" s="11">
        <f t="shared" si="0"/>
        <v>0</v>
      </c>
      <c r="G12" s="13">
        <v>2120</v>
      </c>
      <c r="H12" s="9">
        <v>0.69</v>
      </c>
      <c r="I12" s="10" t="s">
        <v>44</v>
      </c>
      <c r="J12" s="9"/>
      <c r="K12" s="12"/>
    </row>
    <row r="13" spans="1:16" ht="15.75" x14ac:dyDescent="0.25">
      <c r="A13" s="7"/>
      <c r="B13" s="8"/>
      <c r="C13" s="9"/>
      <c r="D13" s="9"/>
      <c r="E13" s="10"/>
      <c r="F13" s="11">
        <f t="shared" si="0"/>
        <v>0</v>
      </c>
      <c r="G13" s="13">
        <v>2220</v>
      </c>
      <c r="H13" s="9">
        <v>165.18</v>
      </c>
      <c r="I13" s="10" t="s">
        <v>45</v>
      </c>
      <c r="J13" s="9"/>
      <c r="K13" s="12"/>
    </row>
    <row r="14" spans="1:16" ht="47.25" x14ac:dyDescent="0.25">
      <c r="A14" s="7"/>
      <c r="B14" s="8"/>
      <c r="C14" s="9"/>
      <c r="D14" s="9"/>
      <c r="E14" s="10"/>
      <c r="F14" s="11">
        <f t="shared" si="0"/>
        <v>0</v>
      </c>
      <c r="G14" s="28">
        <v>2240</v>
      </c>
      <c r="H14" s="9">
        <v>39.479999999999997</v>
      </c>
      <c r="I14" s="10" t="s">
        <v>46</v>
      </c>
      <c r="J14" s="9"/>
      <c r="K14" s="12"/>
    </row>
    <row r="15" spans="1:16" ht="15.75" x14ac:dyDescent="0.25">
      <c r="A15" s="13"/>
      <c r="B15" s="8"/>
      <c r="C15" s="9"/>
      <c r="D15" s="9"/>
      <c r="E15" s="10"/>
      <c r="F15" s="11">
        <f t="shared" si="0"/>
        <v>0</v>
      </c>
      <c r="G15" s="28">
        <v>2210</v>
      </c>
      <c r="H15" s="9">
        <v>2.6</v>
      </c>
      <c r="I15" s="10" t="s">
        <v>47</v>
      </c>
      <c r="J15" s="9"/>
      <c r="K15" s="12"/>
    </row>
    <row r="16" spans="1:16" ht="15" customHeight="1" x14ac:dyDescent="0.25">
      <c r="A16" s="13"/>
      <c r="B16" s="8"/>
      <c r="C16" s="9"/>
      <c r="D16" s="9"/>
      <c r="E16" s="10"/>
      <c r="F16" s="11">
        <f t="shared" si="0"/>
        <v>0</v>
      </c>
      <c r="G16" s="28">
        <v>3110</v>
      </c>
      <c r="H16" s="9">
        <v>345.13</v>
      </c>
      <c r="I16" s="10" t="s">
        <v>48</v>
      </c>
      <c r="J16" s="9"/>
      <c r="K16" s="12"/>
    </row>
    <row r="17" spans="1:11" ht="15.75" x14ac:dyDescent="0.25">
      <c r="A17" s="7"/>
      <c r="B17" s="8"/>
      <c r="C17" s="9"/>
      <c r="D17" s="9"/>
      <c r="E17" s="10"/>
      <c r="F17" s="11">
        <f t="shared" si="0"/>
        <v>0</v>
      </c>
      <c r="G17" s="28">
        <v>2210</v>
      </c>
      <c r="H17" s="9">
        <v>65.819999999999993</v>
      </c>
      <c r="I17" s="10" t="s">
        <v>49</v>
      </c>
      <c r="J17" s="9"/>
      <c r="K17" s="12"/>
    </row>
    <row r="18" spans="1:11" ht="15.75" x14ac:dyDescent="0.25">
      <c r="A18" s="7"/>
      <c r="B18" s="8"/>
      <c r="C18" s="9"/>
      <c r="D18" s="9"/>
      <c r="E18" s="10"/>
      <c r="F18" s="11">
        <f t="shared" si="0"/>
        <v>0</v>
      </c>
      <c r="G18" s="28">
        <v>2210</v>
      </c>
      <c r="H18" s="9">
        <v>385</v>
      </c>
      <c r="I18" s="10" t="s">
        <v>50</v>
      </c>
      <c r="J18" s="9"/>
      <c r="K18" s="12"/>
    </row>
    <row r="19" spans="1:11" ht="15.75" x14ac:dyDescent="0.25">
      <c r="A19" s="7"/>
      <c r="B19" s="8"/>
      <c r="C19" s="9"/>
      <c r="D19" s="9"/>
      <c r="E19" s="10"/>
      <c r="F19" s="11">
        <f t="shared" si="0"/>
        <v>0</v>
      </c>
      <c r="G19" s="28">
        <v>2210</v>
      </c>
      <c r="H19" s="9">
        <v>11.42</v>
      </c>
      <c r="I19" s="10" t="s">
        <v>42</v>
      </c>
      <c r="J19" s="9"/>
      <c r="K19" s="12"/>
    </row>
    <row r="20" spans="1:11" ht="15.75" x14ac:dyDescent="0.25">
      <c r="A20" s="7"/>
      <c r="B20" s="8"/>
      <c r="C20" s="9"/>
      <c r="D20" s="9"/>
      <c r="E20" s="10"/>
      <c r="F20" s="11">
        <f t="shared" si="0"/>
        <v>0</v>
      </c>
      <c r="G20" s="28"/>
      <c r="H20" s="9"/>
      <c r="I20" s="10"/>
      <c r="J20" s="9"/>
      <c r="K20" s="12"/>
    </row>
    <row r="21" spans="1:11" ht="15.75" x14ac:dyDescent="0.25">
      <c r="A21" s="7"/>
      <c r="B21" s="8"/>
      <c r="C21" s="9"/>
      <c r="D21" s="9"/>
      <c r="E21" s="10"/>
      <c r="F21" s="11">
        <f t="shared" si="0"/>
        <v>0</v>
      </c>
      <c r="G21" s="28"/>
      <c r="H21" s="9"/>
      <c r="I21" s="10"/>
      <c r="J21" s="9"/>
      <c r="K21" s="12"/>
    </row>
    <row r="22" spans="1:11" ht="15.75" x14ac:dyDescent="0.25">
      <c r="A22" s="7"/>
      <c r="B22" s="8"/>
      <c r="C22" s="9"/>
      <c r="D22" s="9"/>
      <c r="E22" s="10"/>
      <c r="F22" s="11">
        <f t="shared" si="0"/>
        <v>0</v>
      </c>
      <c r="G22" s="28"/>
      <c r="H22" s="9"/>
      <c r="I22" s="10"/>
      <c r="J22" s="9"/>
      <c r="K22" s="12"/>
    </row>
    <row r="23" spans="1:11" ht="15.75" x14ac:dyDescent="0.25">
      <c r="A23" s="7"/>
      <c r="B23" s="8"/>
      <c r="C23" s="9"/>
      <c r="D23" s="9"/>
      <c r="E23" s="10"/>
      <c r="F23" s="11">
        <f t="shared" si="0"/>
        <v>0</v>
      </c>
      <c r="G23" s="28"/>
      <c r="H23" s="9"/>
      <c r="I23" s="10"/>
      <c r="J23" s="9"/>
      <c r="K23" s="12"/>
    </row>
    <row r="24" spans="1:11" ht="15.75" x14ac:dyDescent="0.25">
      <c r="A24" s="7"/>
      <c r="B24" s="8"/>
      <c r="C24" s="9"/>
      <c r="D24" s="9"/>
      <c r="E24" s="10"/>
      <c r="F24" s="11">
        <f t="shared" si="0"/>
        <v>0</v>
      </c>
      <c r="G24" s="28"/>
      <c r="H24" s="9"/>
      <c r="I24" s="10"/>
      <c r="J24" s="9"/>
      <c r="K24" s="12"/>
    </row>
    <row r="25" spans="1:11" ht="15.75" x14ac:dyDescent="0.25">
      <c r="A25" s="13"/>
      <c r="B25" s="8"/>
      <c r="C25" s="9"/>
      <c r="D25" s="9"/>
      <c r="E25" s="10"/>
      <c r="F25" s="11">
        <f t="shared" si="0"/>
        <v>0</v>
      </c>
      <c r="G25" s="28"/>
      <c r="H25" s="9"/>
      <c r="I25" s="10"/>
      <c r="J25" s="9"/>
      <c r="K25" s="12"/>
    </row>
    <row r="26" spans="1:11" ht="15.75" x14ac:dyDescent="0.25">
      <c r="A26" s="13"/>
      <c r="B26" s="8"/>
      <c r="C26" s="9"/>
      <c r="D26" s="9"/>
      <c r="E26" s="10"/>
      <c r="F26" s="11">
        <f t="shared" si="0"/>
        <v>0</v>
      </c>
      <c r="G26" s="28"/>
      <c r="H26" s="9"/>
      <c r="I26" s="10"/>
      <c r="J26" s="9"/>
      <c r="K26" s="12"/>
    </row>
    <row r="27" spans="1:11" ht="15.75" x14ac:dyDescent="0.25">
      <c r="A27" s="7"/>
      <c r="B27" s="8"/>
      <c r="C27" s="9"/>
      <c r="D27" s="9"/>
      <c r="E27" s="10"/>
      <c r="F27" s="11">
        <f t="shared" si="0"/>
        <v>0</v>
      </c>
      <c r="G27" s="28"/>
      <c r="H27" s="9"/>
      <c r="I27" s="10"/>
      <c r="J27" s="9"/>
      <c r="K27" s="12"/>
    </row>
    <row r="28" spans="1:11" ht="15.75" x14ac:dyDescent="0.2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2"/>
    </row>
    <row r="29" spans="1:11" ht="15.75" x14ac:dyDescent="0.2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2"/>
    </row>
    <row r="30" spans="1:11" ht="15.75" x14ac:dyDescent="0.2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2"/>
    </row>
    <row r="31" spans="1:11" ht="15.75" x14ac:dyDescent="0.2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2"/>
    </row>
    <row r="32" spans="1:11" ht="15.75" x14ac:dyDescent="0.2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2"/>
    </row>
    <row r="33" spans="1:11" ht="15.75" x14ac:dyDescent="0.2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2"/>
    </row>
    <row r="34" spans="1:11" ht="15.75" x14ac:dyDescent="0.2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2"/>
    </row>
    <row r="35" spans="1:11" ht="15.75" x14ac:dyDescent="0.25">
      <c r="A35" s="13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2"/>
    </row>
    <row r="36" spans="1:11" ht="15.75" x14ac:dyDescent="0.25">
      <c r="A36" s="13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2"/>
    </row>
    <row r="37" spans="1:11" ht="15.75" x14ac:dyDescent="0.2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2"/>
    </row>
    <row r="38" spans="1:11" ht="15.75" x14ac:dyDescent="0.2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2"/>
    </row>
    <row r="39" spans="1:11" ht="15.75" x14ac:dyDescent="0.2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2"/>
    </row>
    <row r="40" spans="1:11" ht="15.75" x14ac:dyDescent="0.2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2"/>
    </row>
    <row r="41" spans="1:11" ht="15.75" x14ac:dyDescent="0.2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2"/>
    </row>
    <row r="42" spans="1:11" ht="15.75" x14ac:dyDescent="0.2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2"/>
    </row>
    <row r="43" spans="1:11" ht="15.75" x14ac:dyDescent="0.2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2"/>
    </row>
    <row r="44" spans="1:11" ht="15.75" x14ac:dyDescent="0.2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2"/>
    </row>
    <row r="45" spans="1:11" ht="15.75" x14ac:dyDescent="0.25">
      <c r="A45" s="13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2"/>
    </row>
    <row r="46" spans="1:11" ht="15.75" x14ac:dyDescent="0.25">
      <c r="A46" s="13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2"/>
    </row>
    <row r="47" spans="1:11" ht="15.75" x14ac:dyDescent="0.25">
      <c r="A47" s="14"/>
      <c r="B47" s="15"/>
      <c r="C47" s="16"/>
      <c r="D47" s="16"/>
      <c r="E47" s="17"/>
      <c r="F47" s="11">
        <f t="shared" si="0"/>
        <v>0</v>
      </c>
      <c r="G47" s="15"/>
      <c r="H47" s="16"/>
      <c r="I47" s="17"/>
      <c r="J47" s="16"/>
      <c r="K47" s="12"/>
    </row>
    <row r="48" spans="1:11" ht="15.75" x14ac:dyDescent="0.25">
      <c r="A48" s="14"/>
      <c r="B48" s="15"/>
      <c r="C48" s="16"/>
      <c r="D48" s="16"/>
      <c r="E48" s="17"/>
      <c r="F48" s="11">
        <f t="shared" si="0"/>
        <v>0</v>
      </c>
      <c r="G48" s="15"/>
      <c r="H48" s="16"/>
      <c r="I48" s="17"/>
      <c r="J48" s="16"/>
      <c r="K48" s="12"/>
    </row>
    <row r="49" spans="1:11" ht="15.75" x14ac:dyDescent="0.25">
      <c r="A49" s="14"/>
      <c r="B49" s="15"/>
      <c r="C49" s="16"/>
      <c r="D49" s="16"/>
      <c r="E49" s="17"/>
      <c r="F49" s="11">
        <f t="shared" si="0"/>
        <v>0</v>
      </c>
      <c r="G49" s="15"/>
      <c r="H49" s="16"/>
      <c r="I49" s="17"/>
      <c r="J49" s="16"/>
      <c r="K49" s="12"/>
    </row>
    <row r="50" spans="1:11" ht="15.75" x14ac:dyDescent="0.25">
      <c r="A50" s="15"/>
      <c r="B50" s="18" t="s">
        <v>31</v>
      </c>
      <c r="C50" s="19">
        <f>SUM(C7:C49)</f>
        <v>3006.89</v>
      </c>
      <c r="D50" s="19">
        <f>SUM(D7:D49)</f>
        <v>0</v>
      </c>
      <c r="E50" s="20"/>
      <c r="F50" s="21">
        <f t="shared" si="0"/>
        <v>3006.89</v>
      </c>
      <c r="G50" s="22"/>
      <c r="H50" s="19">
        <f>SUM(H7:H49)</f>
        <v>2102.8199999999997</v>
      </c>
      <c r="I50" s="20"/>
      <c r="J50" s="19">
        <f>SUM(J7:J49)</f>
        <v>0</v>
      </c>
      <c r="K50" s="23">
        <f>C50-H50</f>
        <v>904.07000000000016</v>
      </c>
    </row>
    <row r="53" spans="1:11" ht="15.75" x14ac:dyDescent="0.25">
      <c r="B53" s="24" t="s">
        <v>51</v>
      </c>
      <c r="F53" s="25"/>
      <c r="G53" s="90" t="s">
        <v>52</v>
      </c>
      <c r="H53" s="91"/>
    </row>
    <row r="54" spans="1:11" x14ac:dyDescent="0.25">
      <c r="B54" s="24"/>
      <c r="F54" s="26" t="s">
        <v>34</v>
      </c>
      <c r="G54" s="27"/>
      <c r="H54" s="27"/>
    </row>
    <row r="55" spans="1:11" ht="15.75" x14ac:dyDescent="0.25">
      <c r="B55" s="24" t="s">
        <v>35</v>
      </c>
      <c r="F55" s="25"/>
      <c r="G55" s="90" t="s">
        <v>53</v>
      </c>
      <c r="H55" s="91"/>
    </row>
    <row r="56" spans="1:11" x14ac:dyDescent="0.25">
      <c r="F56" s="26" t="s">
        <v>34</v>
      </c>
      <c r="G56" s="27"/>
      <c r="H56" s="2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="75" zoomScaleNormal="75" workbookViewId="0">
      <selection activeCell="R11" sqref="R1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15" max="15" width="11.285156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271" max="271" width="11.285156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527" max="527" width="11.285156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783" max="783" width="11.285156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039" max="1039" width="11.285156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295" max="1295" width="11.285156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551" max="1551" width="11.285156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1807" max="1807" width="11.285156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063" max="2063" width="11.285156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319" max="2319" width="11.285156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575" max="2575" width="11.285156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2831" max="2831" width="11.285156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087" max="3087" width="11.285156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343" max="3343" width="11.285156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599" max="3599" width="11.285156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3855" max="3855" width="11.285156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111" max="4111" width="11.285156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367" max="4367" width="11.285156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623" max="4623" width="11.285156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4879" max="4879" width="11.285156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135" max="5135" width="11.285156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391" max="5391" width="11.285156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647" max="5647" width="11.285156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5903" max="5903" width="11.285156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159" max="6159" width="11.285156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415" max="6415" width="11.285156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671" max="6671" width="11.285156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6927" max="6927" width="11.285156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183" max="7183" width="11.285156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439" max="7439" width="11.285156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695" max="7695" width="11.285156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7951" max="7951" width="11.285156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207" max="8207" width="11.285156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463" max="8463" width="11.285156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719" max="8719" width="11.285156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8975" max="8975" width="11.285156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231" max="9231" width="11.285156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487" max="9487" width="11.285156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743" max="9743" width="11.285156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9999" max="9999" width="11.285156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255" max="10255" width="11.285156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511" max="10511" width="11.285156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0767" max="10767" width="11.285156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023" max="11023" width="11.285156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279" max="11279" width="11.285156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535" max="11535" width="11.285156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1791" max="11791" width="11.285156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047" max="12047" width="11.285156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303" max="12303" width="11.285156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559" max="12559" width="11.285156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2815" max="12815" width="11.285156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071" max="13071" width="11.285156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327" max="13327" width="11.285156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583" max="13583" width="11.285156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3839" max="13839" width="11.285156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095" max="14095" width="11.285156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351" max="14351" width="11.285156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607" max="14607" width="11.285156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4863" max="14863" width="11.285156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119" max="15119" width="11.285156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375" max="15375" width="11.285156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631" max="15631" width="11.285156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5887" max="15887" width="11.285156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  <col min="16143" max="16143" width="11.285156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55</v>
      </c>
    </row>
    <row r="3" spans="1:13" ht="61.5" customHeight="1" x14ac:dyDescent="0.25">
      <c r="A3" s="2"/>
      <c r="B3" s="92" t="s">
        <v>56</v>
      </c>
      <c r="C3" s="93"/>
      <c r="D3" s="93"/>
      <c r="E3" s="93"/>
      <c r="F3" s="93"/>
      <c r="G3" s="93"/>
      <c r="H3" s="93"/>
      <c r="I3" s="93"/>
      <c r="J3" s="93"/>
      <c r="K3" s="2"/>
    </row>
    <row r="4" spans="1:13" ht="31.5" customHeight="1" x14ac:dyDescent="0.2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3" ht="33" customHeight="1" x14ac:dyDescent="0.25">
      <c r="A5" s="95" t="s">
        <v>4</v>
      </c>
      <c r="B5" s="95" t="s">
        <v>5</v>
      </c>
      <c r="C5" s="96" t="s">
        <v>6</v>
      </c>
      <c r="D5" s="96"/>
      <c r="E5" s="96"/>
      <c r="F5" s="96" t="s">
        <v>7</v>
      </c>
      <c r="G5" s="96" t="s">
        <v>8</v>
      </c>
      <c r="H5" s="96"/>
      <c r="I5" s="96"/>
      <c r="J5" s="96"/>
      <c r="K5" s="97" t="s">
        <v>9</v>
      </c>
    </row>
    <row r="6" spans="1:13" ht="158.25" customHeight="1" x14ac:dyDescent="0.25">
      <c r="A6" s="95"/>
      <c r="B6" s="95"/>
      <c r="C6" s="5" t="s">
        <v>10</v>
      </c>
      <c r="D6" s="5" t="s">
        <v>11</v>
      </c>
      <c r="E6" s="5" t="s">
        <v>12</v>
      </c>
      <c r="F6" s="96"/>
      <c r="G6" s="6" t="s">
        <v>13</v>
      </c>
      <c r="H6" s="5" t="s">
        <v>14</v>
      </c>
      <c r="I6" s="5" t="s">
        <v>15</v>
      </c>
      <c r="J6" s="5" t="s">
        <v>14</v>
      </c>
      <c r="K6" s="97"/>
    </row>
    <row r="7" spans="1:13" ht="15.75" x14ac:dyDescent="0.25">
      <c r="A7" s="7"/>
      <c r="B7" s="8" t="s">
        <v>16</v>
      </c>
      <c r="C7" s="9">
        <v>241.6</v>
      </c>
      <c r="D7" s="9"/>
      <c r="E7" s="10"/>
      <c r="F7" s="11">
        <f>SUM(C7,D7)</f>
        <v>241.6</v>
      </c>
      <c r="G7" s="8">
        <v>2210</v>
      </c>
      <c r="H7" s="9">
        <v>64.2</v>
      </c>
      <c r="I7" s="29" t="s">
        <v>54</v>
      </c>
      <c r="J7" s="9"/>
      <c r="K7" s="12"/>
    </row>
    <row r="8" spans="1:13" ht="15.75" x14ac:dyDescent="0.25">
      <c r="A8" s="7"/>
      <c r="B8" s="30"/>
      <c r="C8" s="9"/>
      <c r="D8" s="9"/>
      <c r="E8" s="10"/>
      <c r="F8" s="11">
        <f t="shared" ref="F8:F49" si="0">SUM(C8,D8)</f>
        <v>0</v>
      </c>
      <c r="G8" s="8">
        <v>2220</v>
      </c>
      <c r="H8" s="9">
        <v>115</v>
      </c>
      <c r="I8" s="29" t="s">
        <v>45</v>
      </c>
      <c r="J8" s="9"/>
      <c r="K8" s="12"/>
    </row>
    <row r="9" spans="1:13" ht="31.5" x14ac:dyDescent="0.25">
      <c r="A9" s="7"/>
      <c r="B9" s="8"/>
      <c r="C9" s="9"/>
      <c r="D9" s="9"/>
      <c r="E9" s="10"/>
      <c r="F9" s="11">
        <f t="shared" si="0"/>
        <v>0</v>
      </c>
      <c r="G9" s="8">
        <v>2240</v>
      </c>
      <c r="H9" s="9">
        <v>46.8</v>
      </c>
      <c r="I9" s="29" t="s">
        <v>57</v>
      </c>
      <c r="J9" s="9"/>
      <c r="K9" s="12"/>
    </row>
    <row r="10" spans="1:13" ht="47.25" x14ac:dyDescent="0.25">
      <c r="A10" s="7"/>
      <c r="B10" s="30" t="s">
        <v>58</v>
      </c>
      <c r="C10" s="9"/>
      <c r="D10" s="9">
        <v>30.1</v>
      </c>
      <c r="E10" s="10" t="s">
        <v>59</v>
      </c>
      <c r="F10" s="11">
        <f t="shared" si="0"/>
        <v>30.1</v>
      </c>
      <c r="G10" s="8"/>
      <c r="H10" s="9"/>
      <c r="I10" s="29" t="str">
        <f>E10</f>
        <v>кичневі концентратори</v>
      </c>
      <c r="J10" s="9">
        <f>D10</f>
        <v>30.1</v>
      </c>
      <c r="K10" s="12"/>
    </row>
    <row r="11" spans="1:13" ht="15.75" x14ac:dyDescent="0.25">
      <c r="A11" s="7"/>
      <c r="B11" s="8" t="s">
        <v>60</v>
      </c>
      <c r="C11" s="9"/>
      <c r="D11" s="9">
        <v>27.9</v>
      </c>
      <c r="E11" s="10" t="s">
        <v>61</v>
      </c>
      <c r="F11" s="11">
        <f t="shared" si="0"/>
        <v>27.9</v>
      </c>
      <c r="G11" s="13"/>
      <c r="H11" s="9"/>
      <c r="I11" s="10" t="str">
        <f>E11</f>
        <v>деззасоби</v>
      </c>
      <c r="J11" s="9">
        <v>16.2</v>
      </c>
      <c r="K11" s="12"/>
    </row>
    <row r="12" spans="1:13" ht="31.5" x14ac:dyDescent="0.25">
      <c r="A12" s="7"/>
      <c r="B12" s="30" t="s">
        <v>62</v>
      </c>
      <c r="C12" s="9"/>
      <c r="D12" s="9">
        <v>7.2</v>
      </c>
      <c r="E12" s="10" t="s">
        <v>63</v>
      </c>
      <c r="F12" s="11">
        <f t="shared" si="0"/>
        <v>7.2</v>
      </c>
      <c r="G12" s="13"/>
      <c r="H12" s="9"/>
      <c r="I12" s="10" t="s">
        <v>63</v>
      </c>
      <c r="J12" s="9">
        <v>5.9</v>
      </c>
      <c r="K12" s="12"/>
    </row>
    <row r="13" spans="1:13" ht="15.75" x14ac:dyDescent="0.25">
      <c r="A13" s="7"/>
      <c r="B13" s="30" t="s">
        <v>64</v>
      </c>
      <c r="C13" s="9"/>
      <c r="D13" s="9">
        <v>95.2</v>
      </c>
      <c r="E13" s="10" t="s">
        <v>45</v>
      </c>
      <c r="F13" s="11">
        <f t="shared" si="0"/>
        <v>95.2</v>
      </c>
      <c r="G13" s="8"/>
      <c r="H13" s="9"/>
      <c r="I13" s="10" t="str">
        <f>E13</f>
        <v>медикаменти</v>
      </c>
      <c r="J13" s="9">
        <v>11.8</v>
      </c>
      <c r="K13" s="12"/>
    </row>
    <row r="14" spans="1:13" ht="31.5" x14ac:dyDescent="0.25">
      <c r="A14" s="13"/>
      <c r="B14" s="8" t="s">
        <v>65</v>
      </c>
      <c r="C14" s="9"/>
      <c r="D14" s="9">
        <v>7.1</v>
      </c>
      <c r="E14" s="10" t="s">
        <v>66</v>
      </c>
      <c r="F14" s="11">
        <f t="shared" si="0"/>
        <v>7.1</v>
      </c>
      <c r="G14" s="8"/>
      <c r="H14" s="9"/>
      <c r="I14" s="10" t="str">
        <f>E14</f>
        <v>ліжкао новонародженого</v>
      </c>
      <c r="J14" s="9">
        <v>7.1</v>
      </c>
      <c r="K14" s="12"/>
    </row>
    <row r="15" spans="1:13" ht="15" customHeight="1" x14ac:dyDescent="0.25">
      <c r="A15" s="13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2"/>
    </row>
    <row r="16" spans="1:13" ht="15.75" x14ac:dyDescent="0.25">
      <c r="A16" s="7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2"/>
    </row>
    <row r="17" spans="1:11" ht="15.75" x14ac:dyDescent="0.2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2"/>
    </row>
    <row r="18" spans="1:11" ht="15.75" x14ac:dyDescent="0.2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2"/>
    </row>
    <row r="19" spans="1:11" ht="15.75" x14ac:dyDescent="0.2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2"/>
    </row>
    <row r="20" spans="1:11" ht="15.75" x14ac:dyDescent="0.2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2"/>
    </row>
    <row r="21" spans="1:11" ht="15.75" x14ac:dyDescent="0.2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2"/>
    </row>
    <row r="22" spans="1:11" ht="15.75" x14ac:dyDescent="0.2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2"/>
    </row>
    <row r="23" spans="1:11" ht="15.75" x14ac:dyDescent="0.2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2"/>
    </row>
    <row r="24" spans="1:11" ht="15.75" x14ac:dyDescent="0.25">
      <c r="A24" s="13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2"/>
    </row>
    <row r="25" spans="1:11" ht="15.75" x14ac:dyDescent="0.25">
      <c r="A25" s="13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2"/>
    </row>
    <row r="26" spans="1:11" ht="15.75" x14ac:dyDescent="0.25">
      <c r="A26" s="7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2"/>
    </row>
    <row r="27" spans="1:11" ht="15.75" x14ac:dyDescent="0.2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2"/>
    </row>
    <row r="28" spans="1:11" ht="15.75" x14ac:dyDescent="0.2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2"/>
    </row>
    <row r="29" spans="1:11" ht="15.75" x14ac:dyDescent="0.2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2"/>
    </row>
    <row r="30" spans="1:11" ht="15.75" x14ac:dyDescent="0.2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2"/>
    </row>
    <row r="31" spans="1:11" ht="15.75" x14ac:dyDescent="0.2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2"/>
    </row>
    <row r="32" spans="1:11" ht="15.75" x14ac:dyDescent="0.2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2"/>
    </row>
    <row r="33" spans="1:11" ht="15.75" x14ac:dyDescent="0.2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2"/>
    </row>
    <row r="34" spans="1:11" ht="15.75" x14ac:dyDescent="0.25">
      <c r="A34" s="13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2"/>
    </row>
    <row r="35" spans="1:11" ht="15.75" x14ac:dyDescent="0.25">
      <c r="A35" s="13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2"/>
    </row>
    <row r="36" spans="1:11" ht="15.75" x14ac:dyDescent="0.25">
      <c r="A36" s="7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2"/>
    </row>
    <row r="37" spans="1:11" ht="15.75" x14ac:dyDescent="0.2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2"/>
    </row>
    <row r="38" spans="1:11" ht="15.75" x14ac:dyDescent="0.2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2"/>
    </row>
    <row r="39" spans="1:11" ht="15.75" x14ac:dyDescent="0.2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2"/>
    </row>
    <row r="40" spans="1:11" ht="15.75" x14ac:dyDescent="0.2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2"/>
    </row>
    <row r="41" spans="1:11" ht="15.75" x14ac:dyDescent="0.2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2"/>
    </row>
    <row r="42" spans="1:11" ht="15.75" x14ac:dyDescent="0.2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2"/>
    </row>
    <row r="43" spans="1:11" ht="15.75" x14ac:dyDescent="0.2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2"/>
    </row>
    <row r="44" spans="1:11" ht="15.75" x14ac:dyDescent="0.25">
      <c r="A44" s="13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2"/>
    </row>
    <row r="45" spans="1:11" ht="15.75" x14ac:dyDescent="0.25">
      <c r="A45" s="13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2"/>
    </row>
    <row r="46" spans="1:11" ht="15.75" x14ac:dyDescent="0.25">
      <c r="A46" s="14"/>
      <c r="B46" s="15"/>
      <c r="C46" s="16"/>
      <c r="D46" s="16"/>
      <c r="E46" s="17"/>
      <c r="F46" s="11">
        <f t="shared" si="0"/>
        <v>0</v>
      </c>
      <c r="G46" s="15"/>
      <c r="H46" s="16"/>
      <c r="I46" s="17"/>
      <c r="J46" s="16"/>
      <c r="K46" s="12"/>
    </row>
    <row r="47" spans="1:11" ht="15.75" x14ac:dyDescent="0.25">
      <c r="A47" s="14"/>
      <c r="B47" s="15"/>
      <c r="C47" s="16"/>
      <c r="D47" s="16"/>
      <c r="E47" s="17"/>
      <c r="F47" s="11">
        <f t="shared" si="0"/>
        <v>0</v>
      </c>
      <c r="G47" s="15"/>
      <c r="H47" s="16"/>
      <c r="I47" s="17"/>
      <c r="J47" s="16"/>
      <c r="K47" s="12"/>
    </row>
    <row r="48" spans="1:11" ht="15.75" x14ac:dyDescent="0.25">
      <c r="A48" s="14"/>
      <c r="B48" s="15"/>
      <c r="C48" s="16"/>
      <c r="D48" s="16"/>
      <c r="E48" s="17"/>
      <c r="F48" s="11">
        <f t="shared" si="0"/>
        <v>0</v>
      </c>
      <c r="G48" s="15"/>
      <c r="H48" s="16"/>
      <c r="I48" s="17"/>
      <c r="J48" s="16"/>
      <c r="K48" s="12"/>
    </row>
    <row r="49" spans="1:11" ht="15.75" x14ac:dyDescent="0.25">
      <c r="A49" s="15"/>
      <c r="B49" s="18" t="s">
        <v>31</v>
      </c>
      <c r="C49" s="19">
        <f>SUM(C7:C48)</f>
        <v>241.6</v>
      </c>
      <c r="D49" s="19">
        <f>SUM(D7:D48)</f>
        <v>167.5</v>
      </c>
      <c r="E49" s="20"/>
      <c r="F49" s="21">
        <f t="shared" si="0"/>
        <v>409.1</v>
      </c>
      <c r="G49" s="22"/>
      <c r="H49" s="19">
        <f>SUM(H7:H48)</f>
        <v>226</v>
      </c>
      <c r="I49" s="20"/>
      <c r="J49" s="19">
        <f>SUM(J7:J48)</f>
        <v>71.099999999999994</v>
      </c>
      <c r="K49" s="23">
        <f>C49-H49</f>
        <v>15.599999999999994</v>
      </c>
    </row>
    <row r="52" spans="1:11" ht="15.75" x14ac:dyDescent="0.25">
      <c r="B52" s="24" t="s">
        <v>51</v>
      </c>
      <c r="F52" s="25"/>
      <c r="G52" s="90" t="s">
        <v>67</v>
      </c>
      <c r="H52" s="91"/>
    </row>
    <row r="53" spans="1:11" x14ac:dyDescent="0.25">
      <c r="B53" s="24"/>
      <c r="F53" s="26" t="s">
        <v>34</v>
      </c>
      <c r="G53" s="27"/>
      <c r="H53" s="27"/>
    </row>
    <row r="54" spans="1:11" ht="15.75" x14ac:dyDescent="0.25">
      <c r="B54" s="24" t="s">
        <v>35</v>
      </c>
      <c r="F54" s="25"/>
      <c r="G54" s="90" t="s">
        <v>68</v>
      </c>
      <c r="H54" s="91"/>
    </row>
    <row r="55" spans="1:11" x14ac:dyDescent="0.25">
      <c r="F55" s="26" t="s">
        <v>34</v>
      </c>
      <c r="G55" s="27"/>
      <c r="H55" s="27"/>
    </row>
  </sheetData>
  <mergeCells count="10">
    <mergeCell ref="G52:H52"/>
    <mergeCell ref="G54:H5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80" zoomScaleNormal="80" zoomScaleSheetLayoutView="100" workbookViewId="0">
      <selection activeCell="R11" sqref="R11"/>
    </sheetView>
  </sheetViews>
  <sheetFormatPr defaultRowHeight="15" x14ac:dyDescent="0.25"/>
  <cols>
    <col min="1" max="1" width="7.28515625" customWidth="1"/>
    <col min="2" max="2" width="27.85546875" style="31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855468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855468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855468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855468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855468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855468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855468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855468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855468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855468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855468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855468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855468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855468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855468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855468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855468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855468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855468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855468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855468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855468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855468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855468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855468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855468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855468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855468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855468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855468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855468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855468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855468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855468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855468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855468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855468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855468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855468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855468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855468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855468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855468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855468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855468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855468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855468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855468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855468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855468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855468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855468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855468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855468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855468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855468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855468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855468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855468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855468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855468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855468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855468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98" t="s">
        <v>0</v>
      </c>
      <c r="N1" s="98"/>
      <c r="O1" s="98"/>
    </row>
    <row r="2" spans="1:16" ht="20.25" customHeight="1" x14ac:dyDescent="0.25">
      <c r="A2" s="2"/>
      <c r="B2" s="32"/>
      <c r="C2" s="2"/>
      <c r="D2" s="2"/>
      <c r="E2" s="2"/>
      <c r="F2" s="2"/>
      <c r="G2" s="2"/>
      <c r="H2" s="3"/>
      <c r="I2" s="3"/>
      <c r="K2" s="4"/>
      <c r="L2" s="4"/>
      <c r="M2" s="99" t="s">
        <v>69</v>
      </c>
      <c r="N2" s="99"/>
      <c r="O2" s="99"/>
      <c r="P2" s="99"/>
    </row>
    <row r="3" spans="1:16" ht="61.5" customHeight="1" x14ac:dyDescent="0.25">
      <c r="A3" s="2"/>
      <c r="B3" s="92" t="s">
        <v>70</v>
      </c>
      <c r="C3" s="93"/>
      <c r="D3" s="93"/>
      <c r="E3" s="93"/>
      <c r="F3" s="93"/>
      <c r="G3" s="93"/>
      <c r="H3" s="93"/>
      <c r="I3" s="93"/>
      <c r="J3" s="93"/>
      <c r="K3" s="2"/>
    </row>
    <row r="4" spans="1:16" ht="31.5" customHeight="1" x14ac:dyDescent="0.2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6" ht="33" customHeight="1" x14ac:dyDescent="0.25">
      <c r="A5" s="95" t="s">
        <v>4</v>
      </c>
      <c r="B5" s="95" t="s">
        <v>5</v>
      </c>
      <c r="C5" s="96" t="s">
        <v>6</v>
      </c>
      <c r="D5" s="96"/>
      <c r="E5" s="96"/>
      <c r="F5" s="96" t="s">
        <v>7</v>
      </c>
      <c r="G5" s="96" t="s">
        <v>8</v>
      </c>
      <c r="H5" s="96"/>
      <c r="I5" s="96"/>
      <c r="J5" s="96"/>
      <c r="K5" s="97" t="s">
        <v>9</v>
      </c>
    </row>
    <row r="6" spans="1:16" ht="158.25" customHeight="1" x14ac:dyDescent="0.25">
      <c r="A6" s="95"/>
      <c r="B6" s="95"/>
      <c r="C6" s="5" t="s">
        <v>10</v>
      </c>
      <c r="D6" s="5" t="s">
        <v>11</v>
      </c>
      <c r="E6" s="5" t="s">
        <v>12</v>
      </c>
      <c r="F6" s="96"/>
      <c r="G6" s="6" t="s">
        <v>13</v>
      </c>
      <c r="H6" s="5" t="s">
        <v>14</v>
      </c>
      <c r="I6" s="5" t="s">
        <v>15</v>
      </c>
      <c r="J6" s="5" t="s">
        <v>14</v>
      </c>
      <c r="K6" s="97"/>
    </row>
    <row r="7" spans="1:16" ht="63" x14ac:dyDescent="0.25">
      <c r="A7" s="7"/>
      <c r="B7" s="10" t="s">
        <v>71</v>
      </c>
      <c r="C7" s="9"/>
      <c r="D7" s="9">
        <v>7.5010000000000003</v>
      </c>
      <c r="E7" s="10" t="s">
        <v>45</v>
      </c>
      <c r="F7" s="11">
        <f>SUM(C7,D7)</f>
        <v>7.5010000000000003</v>
      </c>
      <c r="G7" s="8"/>
      <c r="H7" s="9"/>
      <c r="I7" s="29" t="s">
        <v>45</v>
      </c>
      <c r="J7" s="9">
        <v>7.5010000000000003</v>
      </c>
      <c r="K7" s="12">
        <v>0</v>
      </c>
    </row>
    <row r="8" spans="1:16" ht="31.5" x14ac:dyDescent="0.25">
      <c r="A8" s="7"/>
      <c r="B8" s="10" t="s">
        <v>72</v>
      </c>
      <c r="C8" s="9"/>
      <c r="D8" s="9">
        <v>97.156000000000006</v>
      </c>
      <c r="E8" s="10" t="s">
        <v>45</v>
      </c>
      <c r="F8" s="11">
        <f t="shared" ref="F8:F50" si="0">SUM(C8,D8)</f>
        <v>97.156000000000006</v>
      </c>
      <c r="G8" s="8"/>
      <c r="H8" s="9"/>
      <c r="I8" s="10" t="s">
        <v>45</v>
      </c>
      <c r="J8" s="9">
        <v>13.76</v>
      </c>
      <c r="K8" s="12">
        <v>83.39</v>
      </c>
    </row>
    <row r="9" spans="1:16" ht="15.75" x14ac:dyDescent="0.25">
      <c r="A9" s="7"/>
      <c r="B9" s="10" t="s">
        <v>73</v>
      </c>
      <c r="C9" s="9"/>
      <c r="D9" s="9">
        <v>23.481000000000002</v>
      </c>
      <c r="E9" s="10" t="s">
        <v>45</v>
      </c>
      <c r="F9" s="11">
        <f t="shared" si="0"/>
        <v>23.481000000000002</v>
      </c>
      <c r="G9" s="8"/>
      <c r="H9" s="9"/>
      <c r="I9" s="10" t="s">
        <v>45</v>
      </c>
      <c r="J9" s="9">
        <v>22.31</v>
      </c>
      <c r="K9" s="12">
        <v>1.17</v>
      </c>
    </row>
    <row r="10" spans="1:16" ht="31.5" x14ac:dyDescent="0.25">
      <c r="A10" s="7"/>
      <c r="B10" s="10" t="s">
        <v>74</v>
      </c>
      <c r="C10" s="9"/>
      <c r="D10" s="9">
        <v>68.980999999999995</v>
      </c>
      <c r="E10" s="10" t="s">
        <v>45</v>
      </c>
      <c r="F10" s="11">
        <f t="shared" si="0"/>
        <v>68.980999999999995</v>
      </c>
      <c r="G10" s="8"/>
      <c r="H10" s="9"/>
      <c r="I10" s="10" t="s">
        <v>45</v>
      </c>
      <c r="J10" s="9">
        <v>0.28000000000000003</v>
      </c>
      <c r="K10" s="12">
        <v>68.7</v>
      </c>
    </row>
    <row r="11" spans="1:16" ht="15.75" x14ac:dyDescent="0.25">
      <c r="A11" s="7"/>
      <c r="B11" s="10" t="s">
        <v>75</v>
      </c>
      <c r="C11" s="9"/>
      <c r="D11" s="9">
        <v>74.364000000000004</v>
      </c>
      <c r="E11" s="10" t="s">
        <v>45</v>
      </c>
      <c r="F11" s="11">
        <f t="shared" si="0"/>
        <v>74.364000000000004</v>
      </c>
      <c r="G11" s="8"/>
      <c r="H11" s="9"/>
      <c r="I11" s="10" t="s">
        <v>45</v>
      </c>
      <c r="J11" s="9">
        <v>55.03</v>
      </c>
      <c r="K11" s="12">
        <v>19.329999999999998</v>
      </c>
    </row>
    <row r="12" spans="1:16" ht="47.25" x14ac:dyDescent="0.25">
      <c r="A12" s="7"/>
      <c r="B12" s="10" t="s">
        <v>62</v>
      </c>
      <c r="C12" s="9"/>
      <c r="D12" s="9">
        <v>9.69</v>
      </c>
      <c r="E12" s="10" t="s">
        <v>76</v>
      </c>
      <c r="F12" s="11">
        <f t="shared" si="0"/>
        <v>9.69</v>
      </c>
      <c r="G12" s="13"/>
      <c r="H12" s="9"/>
      <c r="I12" s="10" t="s">
        <v>76</v>
      </c>
      <c r="J12" s="9">
        <v>9.69</v>
      </c>
      <c r="K12" s="12">
        <v>0</v>
      </c>
    </row>
    <row r="13" spans="1:16" ht="15.75" x14ac:dyDescent="0.25">
      <c r="A13" s="7"/>
      <c r="B13" s="10" t="s">
        <v>16</v>
      </c>
      <c r="C13" s="9"/>
      <c r="D13" s="9">
        <v>9.9</v>
      </c>
      <c r="E13" s="10" t="s">
        <v>77</v>
      </c>
      <c r="F13" s="11">
        <f t="shared" si="0"/>
        <v>9.9</v>
      </c>
      <c r="G13" s="13"/>
      <c r="H13" s="9"/>
      <c r="I13" s="10"/>
      <c r="J13" s="9"/>
      <c r="K13" s="12"/>
    </row>
    <row r="14" spans="1:16" ht="15.75" x14ac:dyDescent="0.25">
      <c r="A14" s="7"/>
      <c r="B14" s="10" t="s">
        <v>16</v>
      </c>
      <c r="C14" s="9"/>
      <c r="D14" s="9">
        <v>5.9450000000000003</v>
      </c>
      <c r="E14" s="10" t="s">
        <v>77</v>
      </c>
      <c r="F14" s="11">
        <f t="shared" si="0"/>
        <v>5.9450000000000003</v>
      </c>
      <c r="G14" s="8"/>
      <c r="H14" s="9"/>
      <c r="I14" s="10"/>
      <c r="J14" s="9"/>
      <c r="K14" s="12"/>
    </row>
    <row r="15" spans="1:16" ht="15.75" x14ac:dyDescent="0.25">
      <c r="A15" s="13"/>
      <c r="B15" s="10" t="s">
        <v>16</v>
      </c>
      <c r="C15" s="9"/>
      <c r="D15" s="9">
        <v>5.87</v>
      </c>
      <c r="E15" s="10" t="s">
        <v>77</v>
      </c>
      <c r="F15" s="11">
        <f t="shared" si="0"/>
        <v>5.87</v>
      </c>
      <c r="G15" s="8"/>
      <c r="H15" s="9"/>
      <c r="I15" s="10"/>
      <c r="J15" s="9"/>
      <c r="K15" s="12"/>
    </row>
    <row r="16" spans="1:16" ht="15" customHeight="1" x14ac:dyDescent="0.25">
      <c r="A16" s="13"/>
      <c r="B16" s="10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2"/>
    </row>
    <row r="17" spans="1:11" ht="15.75" x14ac:dyDescent="0.25">
      <c r="A17" s="7"/>
      <c r="B17" s="10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2"/>
    </row>
    <row r="18" spans="1:11" ht="15.75" x14ac:dyDescent="0.25">
      <c r="A18" s="7"/>
      <c r="B18" s="10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2"/>
    </row>
    <row r="19" spans="1:11" ht="15.75" x14ac:dyDescent="0.25">
      <c r="A19" s="7"/>
      <c r="B19" s="10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2"/>
    </row>
    <row r="20" spans="1:11" ht="15.75" x14ac:dyDescent="0.25">
      <c r="A20" s="7"/>
      <c r="B20" s="10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2"/>
    </row>
    <row r="21" spans="1:11" ht="15.75" x14ac:dyDescent="0.25">
      <c r="A21" s="7"/>
      <c r="B21" s="10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2"/>
    </row>
    <row r="22" spans="1:11" ht="15.75" x14ac:dyDescent="0.25">
      <c r="A22" s="7"/>
      <c r="B22" s="10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2"/>
    </row>
    <row r="23" spans="1:11" ht="15.75" x14ac:dyDescent="0.25">
      <c r="A23" s="7"/>
      <c r="B23" s="10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2"/>
    </row>
    <row r="24" spans="1:11" ht="15.75" x14ac:dyDescent="0.25">
      <c r="A24" s="7"/>
      <c r="B24" s="10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2"/>
    </row>
    <row r="25" spans="1:11" ht="15.75" x14ac:dyDescent="0.25">
      <c r="A25" s="13"/>
      <c r="B25" s="10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2"/>
    </row>
    <row r="26" spans="1:11" ht="15.75" x14ac:dyDescent="0.25">
      <c r="A26" s="13"/>
      <c r="B26" s="10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2"/>
    </row>
    <row r="27" spans="1:11" ht="15.75" x14ac:dyDescent="0.25">
      <c r="A27" s="7"/>
      <c r="B27" s="10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2"/>
    </row>
    <row r="28" spans="1:11" ht="15.75" x14ac:dyDescent="0.25">
      <c r="A28" s="7"/>
      <c r="B28" s="10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2"/>
    </row>
    <row r="29" spans="1:11" ht="15.75" x14ac:dyDescent="0.25">
      <c r="A29" s="7"/>
      <c r="B29" s="10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2"/>
    </row>
    <row r="30" spans="1:11" ht="15.75" x14ac:dyDescent="0.25">
      <c r="A30" s="7"/>
      <c r="B30" s="10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2"/>
    </row>
    <row r="31" spans="1:11" ht="15.75" x14ac:dyDescent="0.25">
      <c r="A31" s="7"/>
      <c r="B31" s="10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2"/>
    </row>
    <row r="32" spans="1:11" ht="15.75" x14ac:dyDescent="0.25">
      <c r="A32" s="7"/>
      <c r="B32" s="10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2"/>
    </row>
    <row r="33" spans="1:11" ht="15.75" x14ac:dyDescent="0.25">
      <c r="A33" s="7"/>
      <c r="B33" s="10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2"/>
    </row>
    <row r="34" spans="1:11" ht="15.75" x14ac:dyDescent="0.25">
      <c r="A34" s="7"/>
      <c r="B34" s="10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2"/>
    </row>
    <row r="35" spans="1:11" ht="15.75" x14ac:dyDescent="0.25">
      <c r="A35" s="13"/>
      <c r="B35" s="10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2"/>
    </row>
    <row r="36" spans="1:11" ht="15.75" x14ac:dyDescent="0.25">
      <c r="A36" s="13"/>
      <c r="B36" s="10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2"/>
    </row>
    <row r="37" spans="1:11" ht="15.75" x14ac:dyDescent="0.25">
      <c r="A37" s="7"/>
      <c r="B37" s="10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2"/>
    </row>
    <row r="38" spans="1:11" ht="15.75" x14ac:dyDescent="0.25">
      <c r="A38" s="7"/>
      <c r="B38" s="10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2"/>
    </row>
    <row r="39" spans="1:11" ht="15.75" x14ac:dyDescent="0.25">
      <c r="A39" s="7"/>
      <c r="B39" s="10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2"/>
    </row>
    <row r="40" spans="1:11" ht="15.75" x14ac:dyDescent="0.25">
      <c r="A40" s="7"/>
      <c r="B40" s="10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2"/>
    </row>
    <row r="41" spans="1:11" ht="15.75" x14ac:dyDescent="0.25">
      <c r="A41" s="7"/>
      <c r="B41" s="10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2"/>
    </row>
    <row r="42" spans="1:11" ht="15.75" x14ac:dyDescent="0.25">
      <c r="A42" s="7"/>
      <c r="B42" s="10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2"/>
    </row>
    <row r="43" spans="1:11" ht="15.75" x14ac:dyDescent="0.25">
      <c r="A43" s="7"/>
      <c r="B43" s="10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2"/>
    </row>
    <row r="44" spans="1:11" ht="15.75" x14ac:dyDescent="0.25">
      <c r="A44" s="7"/>
      <c r="B44" s="10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2"/>
    </row>
    <row r="45" spans="1:11" ht="15.75" x14ac:dyDescent="0.25">
      <c r="A45" s="13"/>
      <c r="B45" s="10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2"/>
    </row>
    <row r="46" spans="1:11" ht="15.75" x14ac:dyDescent="0.25">
      <c r="A46" s="13"/>
      <c r="B46" s="10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2"/>
    </row>
    <row r="47" spans="1:11" ht="15.75" x14ac:dyDescent="0.25">
      <c r="A47" s="14"/>
      <c r="B47" s="17"/>
      <c r="C47" s="16"/>
      <c r="D47" s="16"/>
      <c r="E47" s="17"/>
      <c r="F47" s="11">
        <f t="shared" si="0"/>
        <v>0</v>
      </c>
      <c r="G47" s="15"/>
      <c r="H47" s="16"/>
      <c r="I47" s="17"/>
      <c r="J47" s="16"/>
      <c r="K47" s="12"/>
    </row>
    <row r="48" spans="1:11" ht="15.75" x14ac:dyDescent="0.25">
      <c r="A48" s="14"/>
      <c r="B48" s="17"/>
      <c r="C48" s="16"/>
      <c r="D48" s="16"/>
      <c r="E48" s="17"/>
      <c r="F48" s="11">
        <f t="shared" si="0"/>
        <v>0</v>
      </c>
      <c r="G48" s="15"/>
      <c r="H48" s="16"/>
      <c r="I48" s="17"/>
      <c r="J48" s="16"/>
      <c r="K48" s="12"/>
    </row>
    <row r="49" spans="1:11" ht="15.75" x14ac:dyDescent="0.25">
      <c r="A49" s="14"/>
      <c r="B49" s="17"/>
      <c r="C49" s="16"/>
      <c r="D49" s="16"/>
      <c r="E49" s="17"/>
      <c r="F49" s="11">
        <f t="shared" si="0"/>
        <v>0</v>
      </c>
      <c r="G49" s="15"/>
      <c r="H49" s="16"/>
      <c r="I49" s="17"/>
      <c r="J49" s="16"/>
      <c r="K49" s="12"/>
    </row>
    <row r="50" spans="1:11" ht="15.75" x14ac:dyDescent="0.25">
      <c r="A50" s="15"/>
      <c r="B50" s="33" t="s">
        <v>31</v>
      </c>
      <c r="C50" s="19">
        <f>SUM(C7:C49)</f>
        <v>0</v>
      </c>
      <c r="D50" s="19">
        <f>SUM(D7:D49)</f>
        <v>302.88799999999998</v>
      </c>
      <c r="E50" s="20"/>
      <c r="F50" s="21">
        <f t="shared" si="0"/>
        <v>302.88799999999998</v>
      </c>
      <c r="G50" s="22"/>
      <c r="H50" s="19">
        <f>SUM(H7:H49)</f>
        <v>0</v>
      </c>
      <c r="I50" s="20"/>
      <c r="J50" s="19">
        <f>SUM(J7:J49)</f>
        <v>108.571</v>
      </c>
      <c r="K50" s="23">
        <f>C50-H50</f>
        <v>0</v>
      </c>
    </row>
    <row r="53" spans="1:11" ht="15.75" x14ac:dyDescent="0.25">
      <c r="B53" s="34" t="s">
        <v>51</v>
      </c>
      <c r="F53" s="25"/>
      <c r="G53" s="90" t="s">
        <v>78</v>
      </c>
      <c r="H53" s="91"/>
    </row>
    <row r="54" spans="1:11" x14ac:dyDescent="0.25">
      <c r="B54" s="34"/>
      <c r="F54" s="26" t="s">
        <v>34</v>
      </c>
      <c r="G54" s="27"/>
      <c r="H54" s="27"/>
    </row>
    <row r="55" spans="1:11" ht="15.75" x14ac:dyDescent="0.25">
      <c r="B55" s="34" t="s">
        <v>35</v>
      </c>
      <c r="F55" s="25"/>
      <c r="G55" s="90" t="s">
        <v>79</v>
      </c>
      <c r="H55" s="91"/>
    </row>
    <row r="56" spans="1:11" x14ac:dyDescent="0.25">
      <c r="F56" s="26" t="s">
        <v>34</v>
      </c>
      <c r="G56" s="27"/>
      <c r="H56" s="2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7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="80" zoomScaleNormal="80" workbookViewId="0">
      <selection activeCell="R11" sqref="R11"/>
    </sheetView>
  </sheetViews>
  <sheetFormatPr defaultRowHeight="15" x14ac:dyDescent="0.25"/>
  <cols>
    <col min="1" max="1" width="7.28515625" customWidth="1"/>
    <col min="2" max="2" width="24.42578125" style="31" customWidth="1"/>
    <col min="3" max="3" width="16.28515625" customWidth="1"/>
    <col min="4" max="4" width="13.5703125" customWidth="1"/>
    <col min="5" max="5" width="22.4257812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I1" t="s">
        <v>80</v>
      </c>
      <c r="K1" s="1"/>
      <c r="L1" s="1"/>
      <c r="M1" s="1"/>
    </row>
    <row r="2" spans="1:13" ht="20.25" customHeight="1" x14ac:dyDescent="0.25">
      <c r="A2" s="2"/>
      <c r="B2" s="32"/>
      <c r="C2" s="2"/>
      <c r="D2" s="2"/>
      <c r="E2" s="2"/>
      <c r="F2" s="2"/>
      <c r="G2" s="2"/>
      <c r="H2" s="3"/>
      <c r="I2" s="102" t="s">
        <v>81</v>
      </c>
      <c r="J2" s="101"/>
      <c r="K2" s="101"/>
      <c r="L2" s="4"/>
      <c r="M2" s="4"/>
    </row>
    <row r="3" spans="1:13" ht="61.5" customHeight="1" x14ac:dyDescent="0.25">
      <c r="A3" s="2"/>
      <c r="B3" s="92" t="s">
        <v>82</v>
      </c>
      <c r="C3" s="93"/>
      <c r="D3" s="93"/>
      <c r="E3" s="93"/>
      <c r="F3" s="93"/>
      <c r="G3" s="93"/>
      <c r="H3" s="93"/>
      <c r="I3" s="93"/>
      <c r="J3" s="93"/>
      <c r="K3" s="2"/>
    </row>
    <row r="4" spans="1:13" ht="31.5" customHeight="1" x14ac:dyDescent="0.2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3" ht="33" customHeight="1" x14ac:dyDescent="0.25">
      <c r="A5" s="95" t="s">
        <v>4</v>
      </c>
      <c r="B5" s="95" t="s">
        <v>5</v>
      </c>
      <c r="C5" s="96" t="s">
        <v>6</v>
      </c>
      <c r="D5" s="96"/>
      <c r="E5" s="96"/>
      <c r="F5" s="96" t="s">
        <v>7</v>
      </c>
      <c r="G5" s="96" t="s">
        <v>8</v>
      </c>
      <c r="H5" s="96"/>
      <c r="I5" s="96"/>
      <c r="J5" s="96"/>
      <c r="K5" s="97" t="s">
        <v>9</v>
      </c>
    </row>
    <row r="6" spans="1:13" ht="148.5" customHeight="1" x14ac:dyDescent="0.25">
      <c r="A6" s="95"/>
      <c r="B6" s="95"/>
      <c r="C6" s="5" t="s">
        <v>10</v>
      </c>
      <c r="D6" s="5" t="s">
        <v>11</v>
      </c>
      <c r="E6" s="5" t="s">
        <v>12</v>
      </c>
      <c r="F6" s="96"/>
      <c r="G6" s="6" t="s">
        <v>13</v>
      </c>
      <c r="H6" s="5" t="s">
        <v>14</v>
      </c>
      <c r="I6" s="5" t="s">
        <v>15</v>
      </c>
      <c r="J6" s="5" t="s">
        <v>14</v>
      </c>
      <c r="K6" s="97"/>
    </row>
    <row r="7" spans="1:13" ht="409.5" customHeight="1" x14ac:dyDescent="0.25">
      <c r="A7" s="7">
        <v>1</v>
      </c>
      <c r="B7" s="10" t="s">
        <v>39</v>
      </c>
      <c r="C7" s="9"/>
      <c r="D7" s="9">
        <v>517.07299999999998</v>
      </c>
      <c r="E7" s="35" t="s">
        <v>83</v>
      </c>
      <c r="F7" s="11">
        <f>SUM(C7,D7)</f>
        <v>517.07299999999998</v>
      </c>
      <c r="G7" s="8"/>
      <c r="H7" s="9"/>
      <c r="I7" s="35" t="s">
        <v>83</v>
      </c>
      <c r="J7" s="11">
        <v>517.07000000000005</v>
      </c>
      <c r="K7" s="12"/>
    </row>
    <row r="8" spans="1:13" ht="40.5" customHeight="1" x14ac:dyDescent="0.25">
      <c r="A8" s="7">
        <v>2</v>
      </c>
      <c r="B8" s="10" t="s">
        <v>84</v>
      </c>
      <c r="C8" s="9"/>
      <c r="D8" s="9">
        <v>33.56</v>
      </c>
      <c r="E8" s="10" t="s">
        <v>85</v>
      </c>
      <c r="F8" s="11">
        <f>SUM(C8,D8)</f>
        <v>33.56</v>
      </c>
      <c r="G8" s="8"/>
      <c r="H8" s="9"/>
      <c r="I8" s="10" t="s">
        <v>85</v>
      </c>
      <c r="J8" s="11">
        <v>33.56</v>
      </c>
      <c r="K8" s="12"/>
    </row>
    <row r="9" spans="1:13" ht="31.5" x14ac:dyDescent="0.25">
      <c r="A9" s="7">
        <v>3</v>
      </c>
      <c r="B9" s="10" t="s">
        <v>65</v>
      </c>
      <c r="C9" s="9"/>
      <c r="D9" s="9">
        <v>30.358000000000001</v>
      </c>
      <c r="E9" s="10" t="s">
        <v>86</v>
      </c>
      <c r="F9" s="11">
        <v>30.358000000000001</v>
      </c>
      <c r="G9" s="8"/>
      <c r="H9" s="9"/>
      <c r="I9" s="10" t="s">
        <v>86</v>
      </c>
      <c r="J9" s="11">
        <v>30.358000000000001</v>
      </c>
      <c r="K9" s="12"/>
    </row>
    <row r="10" spans="1:13" ht="31.5" x14ac:dyDescent="0.25">
      <c r="A10" s="7">
        <v>4</v>
      </c>
      <c r="B10" s="10" t="s">
        <v>87</v>
      </c>
      <c r="C10" s="9"/>
      <c r="D10" s="9">
        <v>3.3050000000000002</v>
      </c>
      <c r="E10" s="10" t="s">
        <v>88</v>
      </c>
      <c r="F10" s="11">
        <v>3.31</v>
      </c>
      <c r="G10" s="8"/>
      <c r="H10" s="9"/>
      <c r="I10" s="10" t="s">
        <v>88</v>
      </c>
      <c r="J10" s="11">
        <v>3.31</v>
      </c>
      <c r="K10" s="12"/>
    </row>
    <row r="11" spans="1:13" ht="15.75" x14ac:dyDescent="0.25">
      <c r="A11" s="7">
        <v>5</v>
      </c>
      <c r="B11" s="10" t="s">
        <v>89</v>
      </c>
      <c r="C11" s="9"/>
      <c r="D11" s="9">
        <v>10.33014</v>
      </c>
      <c r="E11" s="10" t="s">
        <v>90</v>
      </c>
      <c r="F11" s="11">
        <v>10.33</v>
      </c>
      <c r="G11" s="8"/>
      <c r="H11" s="9"/>
      <c r="I11" s="10" t="s">
        <v>90</v>
      </c>
      <c r="J11" s="11">
        <v>10.33</v>
      </c>
      <c r="K11" s="12"/>
    </row>
    <row r="12" spans="1:13" ht="47.25" x14ac:dyDescent="0.25">
      <c r="A12" s="7">
        <v>6</v>
      </c>
      <c r="B12" s="10" t="s">
        <v>91</v>
      </c>
      <c r="C12" s="9"/>
      <c r="D12" s="9">
        <v>14.04</v>
      </c>
      <c r="E12" s="10" t="s">
        <v>92</v>
      </c>
      <c r="F12" s="11">
        <v>14.04</v>
      </c>
      <c r="G12" s="8"/>
      <c r="H12" s="9"/>
      <c r="I12" s="10" t="s">
        <v>92</v>
      </c>
      <c r="J12" s="11">
        <v>14.04</v>
      </c>
      <c r="K12" s="12"/>
    </row>
    <row r="13" spans="1:13" ht="31.5" x14ac:dyDescent="0.25">
      <c r="A13" s="7">
        <v>7</v>
      </c>
      <c r="B13" s="10" t="s">
        <v>39</v>
      </c>
      <c r="C13" s="9"/>
      <c r="D13" s="9">
        <v>4</v>
      </c>
      <c r="E13" s="10" t="s">
        <v>93</v>
      </c>
      <c r="F13" s="11">
        <v>4</v>
      </c>
      <c r="G13" s="8"/>
      <c r="H13" s="9"/>
      <c r="I13" s="10" t="s">
        <v>93</v>
      </c>
      <c r="J13" s="11">
        <v>4</v>
      </c>
      <c r="K13" s="12"/>
    </row>
    <row r="14" spans="1:13" ht="31.5" x14ac:dyDescent="0.25">
      <c r="A14" s="7">
        <v>8</v>
      </c>
      <c r="B14" s="10" t="s">
        <v>94</v>
      </c>
      <c r="C14" s="9"/>
      <c r="D14" s="9">
        <v>83.875</v>
      </c>
      <c r="E14" s="10" t="s">
        <v>85</v>
      </c>
      <c r="F14" s="11">
        <v>83.875</v>
      </c>
      <c r="G14" s="8"/>
      <c r="H14" s="9"/>
      <c r="I14" s="10" t="s">
        <v>85</v>
      </c>
      <c r="J14" s="11">
        <v>83.875</v>
      </c>
      <c r="K14" s="12"/>
    </row>
    <row r="15" spans="1:13" ht="15.75" x14ac:dyDescent="0.25">
      <c r="A15" s="7">
        <v>9</v>
      </c>
      <c r="B15" s="10" t="s">
        <v>39</v>
      </c>
      <c r="C15" s="9"/>
      <c r="D15" s="9">
        <v>6.0970500000000003</v>
      </c>
      <c r="E15" s="10" t="s">
        <v>95</v>
      </c>
      <c r="F15" s="11">
        <v>6.0970500000000003</v>
      </c>
      <c r="G15" s="8"/>
      <c r="H15" s="9"/>
      <c r="I15" s="10" t="s">
        <v>95</v>
      </c>
      <c r="J15" s="11">
        <v>6.0970500000000003</v>
      </c>
      <c r="K15" s="12"/>
    </row>
    <row r="16" spans="1:13" ht="15.75" x14ac:dyDescent="0.25">
      <c r="A16" s="7">
        <v>10</v>
      </c>
      <c r="B16" s="10" t="s">
        <v>96</v>
      </c>
      <c r="C16" s="9"/>
      <c r="D16" s="9">
        <v>2.5787499999999999</v>
      </c>
      <c r="E16" s="10" t="s">
        <v>97</v>
      </c>
      <c r="F16" s="11">
        <v>2.5787499999999999</v>
      </c>
      <c r="G16" s="8"/>
      <c r="H16" s="9"/>
      <c r="I16" s="10" t="s">
        <v>97</v>
      </c>
      <c r="J16" s="11">
        <v>2.5787499999999999</v>
      </c>
      <c r="K16" s="12"/>
    </row>
    <row r="17" spans="1:11" ht="15.75" x14ac:dyDescent="0.25">
      <c r="A17" s="7">
        <v>11</v>
      </c>
      <c r="B17" s="10" t="s">
        <v>96</v>
      </c>
      <c r="C17" s="9"/>
      <c r="D17" s="9">
        <v>7.9930000000000001E-2</v>
      </c>
      <c r="E17" s="10" t="s">
        <v>85</v>
      </c>
      <c r="F17" s="11">
        <v>7.9930000000000001E-2</v>
      </c>
      <c r="G17" s="8"/>
      <c r="H17" s="9"/>
      <c r="I17" s="10" t="s">
        <v>85</v>
      </c>
      <c r="J17" s="11">
        <v>7.9930000000000001E-2</v>
      </c>
      <c r="K17" s="12"/>
    </row>
    <row r="18" spans="1:11" ht="31.5" x14ac:dyDescent="0.25">
      <c r="A18" s="7">
        <v>12</v>
      </c>
      <c r="B18" s="10" t="s">
        <v>98</v>
      </c>
      <c r="C18" s="9"/>
      <c r="D18" s="9">
        <v>3.10839</v>
      </c>
      <c r="E18" s="10" t="s">
        <v>99</v>
      </c>
      <c r="F18" s="11">
        <v>3.10839</v>
      </c>
      <c r="G18" s="8"/>
      <c r="H18" s="9"/>
      <c r="I18" s="10" t="s">
        <v>99</v>
      </c>
      <c r="J18" s="11">
        <v>3.10839</v>
      </c>
      <c r="K18" s="12"/>
    </row>
    <row r="19" spans="1:11" ht="15.75" x14ac:dyDescent="0.25">
      <c r="A19" s="7"/>
      <c r="B19" s="10" t="s">
        <v>39</v>
      </c>
      <c r="C19" s="9">
        <v>4181.8239999999996</v>
      </c>
      <c r="D19" s="9"/>
      <c r="E19" s="10"/>
      <c r="F19" s="11">
        <f>SUM(F7:F18)</f>
        <v>708.41011999999989</v>
      </c>
      <c r="G19" s="8"/>
      <c r="H19" s="9"/>
      <c r="I19" s="10"/>
      <c r="J19" s="11"/>
      <c r="K19" s="12"/>
    </row>
    <row r="20" spans="1:11" ht="47.25" x14ac:dyDescent="0.25">
      <c r="A20" s="7">
        <v>1</v>
      </c>
      <c r="B20" s="10" t="s">
        <v>100</v>
      </c>
      <c r="C20" s="9"/>
      <c r="D20" s="9"/>
      <c r="E20" s="10"/>
      <c r="F20" s="11">
        <v>0</v>
      </c>
      <c r="G20" s="36">
        <v>2210</v>
      </c>
      <c r="H20" s="9">
        <v>6.4</v>
      </c>
      <c r="I20" s="10" t="s">
        <v>101</v>
      </c>
      <c r="J20" s="9"/>
      <c r="K20" s="12"/>
    </row>
    <row r="21" spans="1:11" ht="31.5" x14ac:dyDescent="0.25">
      <c r="A21" s="7">
        <v>2</v>
      </c>
      <c r="B21" s="10" t="s">
        <v>102</v>
      </c>
      <c r="C21" s="9"/>
      <c r="D21" s="9"/>
      <c r="E21" s="10"/>
      <c r="F21" s="11">
        <v>0</v>
      </c>
      <c r="G21" s="36">
        <v>2210</v>
      </c>
      <c r="H21" s="9">
        <v>4.992</v>
      </c>
      <c r="I21" s="10" t="s">
        <v>103</v>
      </c>
      <c r="J21" s="9"/>
      <c r="K21" s="12"/>
    </row>
    <row r="22" spans="1:11" ht="31.5" x14ac:dyDescent="0.25">
      <c r="A22" s="7">
        <v>3</v>
      </c>
      <c r="B22" s="10" t="s">
        <v>104</v>
      </c>
      <c r="C22" s="9"/>
      <c r="D22" s="9"/>
      <c r="E22" s="10"/>
      <c r="F22" s="11">
        <v>0</v>
      </c>
      <c r="G22" s="36">
        <v>2210</v>
      </c>
      <c r="H22" s="9">
        <v>53.981999999999999</v>
      </c>
      <c r="I22" s="10" t="s">
        <v>105</v>
      </c>
      <c r="J22" s="9"/>
      <c r="K22" s="12"/>
    </row>
    <row r="23" spans="1:11" ht="63" x14ac:dyDescent="0.25">
      <c r="A23" s="7">
        <v>4</v>
      </c>
      <c r="B23" s="10" t="s">
        <v>106</v>
      </c>
      <c r="C23" s="9"/>
      <c r="D23" s="9"/>
      <c r="E23" s="10"/>
      <c r="F23" s="11">
        <v>0</v>
      </c>
      <c r="G23" s="36">
        <v>2210</v>
      </c>
      <c r="H23" s="9">
        <v>32.799999999999997</v>
      </c>
      <c r="I23" s="10" t="s">
        <v>107</v>
      </c>
      <c r="J23" s="9"/>
      <c r="K23" s="12"/>
    </row>
    <row r="24" spans="1:11" ht="15.75" x14ac:dyDescent="0.25">
      <c r="A24" s="7">
        <v>5</v>
      </c>
      <c r="B24" s="10" t="s">
        <v>108</v>
      </c>
      <c r="C24" s="9"/>
      <c r="D24" s="9"/>
      <c r="E24" s="10"/>
      <c r="F24" s="11">
        <v>0</v>
      </c>
      <c r="G24" s="36">
        <v>2210</v>
      </c>
      <c r="H24" s="9">
        <v>5.58</v>
      </c>
      <c r="I24" s="10" t="s">
        <v>109</v>
      </c>
      <c r="J24" s="9"/>
      <c r="K24" s="12"/>
    </row>
    <row r="25" spans="1:11" ht="31.5" x14ac:dyDescent="0.25">
      <c r="A25" s="7">
        <v>6</v>
      </c>
      <c r="B25" s="10" t="s">
        <v>110</v>
      </c>
      <c r="C25" s="9"/>
      <c r="D25" s="9"/>
      <c r="E25" s="10"/>
      <c r="F25" s="11">
        <v>0</v>
      </c>
      <c r="G25" s="36">
        <v>2210</v>
      </c>
      <c r="H25" s="9">
        <v>35.799999999999997</v>
      </c>
      <c r="I25" s="10" t="s">
        <v>111</v>
      </c>
      <c r="J25" s="9"/>
      <c r="K25" s="12"/>
    </row>
    <row r="26" spans="1:11" ht="141.75" x14ac:dyDescent="0.25">
      <c r="A26" s="7">
        <v>7</v>
      </c>
      <c r="B26" s="10" t="s">
        <v>112</v>
      </c>
      <c r="C26" s="9"/>
      <c r="D26" s="9"/>
      <c r="E26" s="10"/>
      <c r="F26" s="11">
        <v>0</v>
      </c>
      <c r="G26" s="36">
        <v>2210</v>
      </c>
      <c r="H26" s="9">
        <v>33.9</v>
      </c>
      <c r="I26" s="10" t="s">
        <v>113</v>
      </c>
      <c r="J26" s="9"/>
      <c r="K26" s="12"/>
    </row>
    <row r="27" spans="1:11" ht="47.25" x14ac:dyDescent="0.25">
      <c r="A27" s="7">
        <v>8</v>
      </c>
      <c r="B27" s="10" t="s">
        <v>114</v>
      </c>
      <c r="C27" s="9"/>
      <c r="D27" s="9"/>
      <c r="E27" s="10"/>
      <c r="F27" s="11">
        <v>0</v>
      </c>
      <c r="G27" s="36">
        <v>2210</v>
      </c>
      <c r="H27" s="9">
        <v>54.6</v>
      </c>
      <c r="I27" s="10" t="s">
        <v>115</v>
      </c>
      <c r="J27" s="9"/>
      <c r="K27" s="12"/>
    </row>
    <row r="28" spans="1:11" ht="47.25" x14ac:dyDescent="0.25">
      <c r="A28" s="7">
        <v>9</v>
      </c>
      <c r="B28" s="10" t="s">
        <v>116</v>
      </c>
      <c r="C28" s="9"/>
      <c r="D28" s="9"/>
      <c r="E28" s="10"/>
      <c r="F28" s="11">
        <v>0</v>
      </c>
      <c r="G28" s="36">
        <v>2210</v>
      </c>
      <c r="H28" s="9">
        <v>12.2</v>
      </c>
      <c r="I28" s="10" t="s">
        <v>117</v>
      </c>
      <c r="J28" s="9"/>
      <c r="K28" s="12"/>
    </row>
    <row r="29" spans="1:11" ht="15.75" x14ac:dyDescent="0.25">
      <c r="A29" s="7">
        <v>10</v>
      </c>
      <c r="B29" s="10" t="s">
        <v>118</v>
      </c>
      <c r="C29" s="9"/>
      <c r="D29" s="9"/>
      <c r="E29" s="10"/>
      <c r="F29" s="11">
        <v>0</v>
      </c>
      <c r="G29" s="36">
        <v>2210</v>
      </c>
      <c r="H29" s="9">
        <v>0.8</v>
      </c>
      <c r="I29" s="10" t="s">
        <v>119</v>
      </c>
      <c r="J29" s="9"/>
      <c r="K29" s="12"/>
    </row>
    <row r="30" spans="1:11" ht="47.25" x14ac:dyDescent="0.25">
      <c r="A30" s="7">
        <v>11</v>
      </c>
      <c r="B30" s="10" t="s">
        <v>120</v>
      </c>
      <c r="C30" s="9"/>
      <c r="D30" s="9"/>
      <c r="E30" s="10"/>
      <c r="F30" s="11">
        <v>0</v>
      </c>
      <c r="G30" s="36">
        <v>2210</v>
      </c>
      <c r="H30" s="9">
        <v>21.6</v>
      </c>
      <c r="I30" s="10" t="s">
        <v>121</v>
      </c>
      <c r="J30" s="9"/>
      <c r="K30" s="12"/>
    </row>
    <row r="31" spans="1:11" ht="31.5" x14ac:dyDescent="0.25">
      <c r="A31" s="7">
        <v>12</v>
      </c>
      <c r="B31" s="10" t="s">
        <v>122</v>
      </c>
      <c r="C31" s="9"/>
      <c r="D31" s="9"/>
      <c r="E31" s="10"/>
      <c r="F31" s="11">
        <v>0</v>
      </c>
      <c r="G31" s="36">
        <v>2210</v>
      </c>
      <c r="H31" s="9">
        <v>6.8</v>
      </c>
      <c r="I31" s="10" t="s">
        <v>123</v>
      </c>
      <c r="J31" s="9"/>
      <c r="K31" s="12"/>
    </row>
    <row r="32" spans="1:11" ht="31.5" x14ac:dyDescent="0.25">
      <c r="A32" s="7">
        <v>13</v>
      </c>
      <c r="B32" s="10" t="s">
        <v>124</v>
      </c>
      <c r="C32" s="9"/>
      <c r="D32" s="9"/>
      <c r="E32" s="10"/>
      <c r="F32" s="11">
        <v>0</v>
      </c>
      <c r="G32" s="36">
        <v>2210</v>
      </c>
      <c r="H32" s="9">
        <v>1.2</v>
      </c>
      <c r="I32" s="10" t="s">
        <v>125</v>
      </c>
      <c r="J32" s="9"/>
      <c r="K32" s="12"/>
    </row>
    <row r="33" spans="1:11" ht="15.75" x14ac:dyDescent="0.25">
      <c r="A33" s="7">
        <v>14</v>
      </c>
      <c r="B33" s="10" t="s">
        <v>126</v>
      </c>
      <c r="C33" s="9"/>
      <c r="D33" s="9"/>
      <c r="E33" s="10"/>
      <c r="F33" s="11">
        <v>0</v>
      </c>
      <c r="G33" s="36">
        <v>2210</v>
      </c>
      <c r="H33" s="9">
        <v>2.2999999999999998</v>
      </c>
      <c r="I33" s="10" t="s">
        <v>127</v>
      </c>
      <c r="J33" s="9"/>
      <c r="K33" s="12"/>
    </row>
    <row r="34" spans="1:11" ht="31.5" x14ac:dyDescent="0.25">
      <c r="A34" s="7">
        <v>15</v>
      </c>
      <c r="B34" s="10" t="s">
        <v>128</v>
      </c>
      <c r="C34" s="9"/>
      <c r="D34" s="9"/>
      <c r="E34" s="10"/>
      <c r="F34" s="11">
        <v>0</v>
      </c>
      <c r="G34" s="36">
        <v>2210</v>
      </c>
      <c r="H34" s="9">
        <v>2</v>
      </c>
      <c r="I34" s="10" t="s">
        <v>129</v>
      </c>
      <c r="J34" s="9"/>
      <c r="K34" s="12"/>
    </row>
    <row r="35" spans="1:11" ht="15.75" x14ac:dyDescent="0.25">
      <c r="A35" s="7">
        <v>16</v>
      </c>
      <c r="B35" s="10" t="s">
        <v>130</v>
      </c>
      <c r="C35" s="9"/>
      <c r="D35" s="9"/>
      <c r="E35" s="10"/>
      <c r="F35" s="11">
        <v>0</v>
      </c>
      <c r="G35" s="13">
        <v>2220</v>
      </c>
      <c r="H35" s="9">
        <v>49.95</v>
      </c>
      <c r="I35" s="10" t="s">
        <v>131</v>
      </c>
      <c r="J35" s="9"/>
      <c r="K35" s="12"/>
    </row>
    <row r="36" spans="1:11" ht="15.75" x14ac:dyDescent="0.25">
      <c r="A36" s="7">
        <v>17</v>
      </c>
      <c r="B36" s="10" t="s">
        <v>132</v>
      </c>
      <c r="C36" s="9"/>
      <c r="D36" s="9"/>
      <c r="E36" s="10"/>
      <c r="F36" s="11">
        <v>0</v>
      </c>
      <c r="G36" s="13">
        <v>2220</v>
      </c>
      <c r="H36" s="9">
        <v>38.229999999999997</v>
      </c>
      <c r="I36" s="10" t="s">
        <v>133</v>
      </c>
      <c r="J36" s="9"/>
      <c r="K36" s="12"/>
    </row>
    <row r="37" spans="1:11" ht="31.5" x14ac:dyDescent="0.25">
      <c r="A37" s="7">
        <v>18</v>
      </c>
      <c r="B37" s="10" t="s">
        <v>134</v>
      </c>
      <c r="C37" s="9"/>
      <c r="D37" s="9"/>
      <c r="E37" s="10"/>
      <c r="F37" s="11">
        <v>0</v>
      </c>
      <c r="G37" s="13">
        <v>2220</v>
      </c>
      <c r="H37" s="9">
        <v>58.466880000000003</v>
      </c>
      <c r="I37" s="10" t="s">
        <v>135</v>
      </c>
      <c r="J37" s="9"/>
      <c r="K37" s="12"/>
    </row>
    <row r="38" spans="1:11" ht="15.75" x14ac:dyDescent="0.25">
      <c r="A38" s="7">
        <v>19</v>
      </c>
      <c r="B38" s="10" t="s">
        <v>136</v>
      </c>
      <c r="C38" s="9"/>
      <c r="D38" s="9"/>
      <c r="E38" s="10"/>
      <c r="F38" s="11">
        <v>0</v>
      </c>
      <c r="G38" s="13">
        <v>2220</v>
      </c>
      <c r="H38" s="9">
        <v>49.91</v>
      </c>
      <c r="I38" s="10" t="s">
        <v>137</v>
      </c>
      <c r="J38" s="9"/>
      <c r="K38" s="12"/>
    </row>
    <row r="39" spans="1:11" ht="15.75" x14ac:dyDescent="0.25">
      <c r="A39" s="7">
        <v>20</v>
      </c>
      <c r="B39" s="10" t="s">
        <v>138</v>
      </c>
      <c r="C39" s="9"/>
      <c r="D39" s="9"/>
      <c r="E39" s="10"/>
      <c r="F39" s="11">
        <v>0</v>
      </c>
      <c r="G39" s="13">
        <v>2220</v>
      </c>
      <c r="H39" s="9">
        <v>452.33199999999999</v>
      </c>
      <c r="I39" s="10" t="s">
        <v>139</v>
      </c>
      <c r="J39" s="9"/>
      <c r="K39" s="12"/>
    </row>
    <row r="40" spans="1:11" ht="15.75" x14ac:dyDescent="0.25">
      <c r="A40" s="7">
        <v>21</v>
      </c>
      <c r="B40" s="10" t="s">
        <v>140</v>
      </c>
      <c r="C40" s="9"/>
      <c r="D40" s="9"/>
      <c r="E40" s="10"/>
      <c r="F40" s="11">
        <v>0</v>
      </c>
      <c r="G40" s="13">
        <v>2220</v>
      </c>
      <c r="H40" s="9">
        <v>29.110309999999998</v>
      </c>
      <c r="I40" s="10" t="s">
        <v>141</v>
      </c>
      <c r="J40" s="9"/>
      <c r="K40" s="12"/>
    </row>
    <row r="41" spans="1:11" ht="31.5" x14ac:dyDescent="0.25">
      <c r="A41" s="7">
        <v>22</v>
      </c>
      <c r="B41" s="10" t="s">
        <v>140</v>
      </c>
      <c r="C41" s="9"/>
      <c r="D41" s="9"/>
      <c r="E41" s="10"/>
      <c r="F41" s="11">
        <v>0</v>
      </c>
      <c r="G41" s="13">
        <v>2220</v>
      </c>
      <c r="H41" s="9">
        <v>25.732949999999999</v>
      </c>
      <c r="I41" s="10" t="s">
        <v>142</v>
      </c>
      <c r="J41" s="9"/>
      <c r="K41" s="12"/>
    </row>
    <row r="42" spans="1:11" ht="15.75" x14ac:dyDescent="0.25">
      <c r="A42" s="7">
        <v>23</v>
      </c>
      <c r="B42" s="10" t="s">
        <v>143</v>
      </c>
      <c r="C42" s="9"/>
      <c r="D42" s="9"/>
      <c r="E42" s="10"/>
      <c r="F42" s="11">
        <v>0</v>
      </c>
      <c r="G42" s="13">
        <v>2220</v>
      </c>
      <c r="H42" s="9">
        <v>36.422409999999999</v>
      </c>
      <c r="I42" s="10" t="s">
        <v>85</v>
      </c>
      <c r="J42" s="9"/>
      <c r="K42" s="12"/>
    </row>
    <row r="43" spans="1:11" ht="15.75" x14ac:dyDescent="0.25">
      <c r="A43" s="7">
        <v>24</v>
      </c>
      <c r="B43" s="10" t="s">
        <v>144</v>
      </c>
      <c r="C43" s="9"/>
      <c r="D43" s="9"/>
      <c r="E43" s="10"/>
      <c r="F43" s="11">
        <v>0</v>
      </c>
      <c r="G43" s="13">
        <v>2220</v>
      </c>
      <c r="H43" s="9">
        <v>17.013000000000002</v>
      </c>
      <c r="I43" s="10" t="s">
        <v>145</v>
      </c>
      <c r="J43" s="9"/>
      <c r="K43" s="12"/>
    </row>
    <row r="44" spans="1:11" ht="31.5" x14ac:dyDescent="0.25">
      <c r="A44" s="7">
        <v>25</v>
      </c>
      <c r="B44" s="10" t="s">
        <v>146</v>
      </c>
      <c r="C44" s="9"/>
      <c r="D44" s="9"/>
      <c r="E44" s="10"/>
      <c r="F44" s="11">
        <v>0</v>
      </c>
      <c r="G44" s="13">
        <v>2220</v>
      </c>
      <c r="H44" s="9">
        <v>12</v>
      </c>
      <c r="I44" s="10" t="s">
        <v>147</v>
      </c>
      <c r="J44" s="9"/>
      <c r="K44" s="12"/>
    </row>
    <row r="45" spans="1:11" ht="15.75" x14ac:dyDescent="0.25">
      <c r="A45" s="7">
        <v>26</v>
      </c>
      <c r="B45" s="10" t="s">
        <v>148</v>
      </c>
      <c r="C45" s="9"/>
      <c r="D45" s="9"/>
      <c r="E45" s="10"/>
      <c r="F45" s="11">
        <v>0</v>
      </c>
      <c r="G45" s="13">
        <v>2220</v>
      </c>
      <c r="H45" s="9">
        <v>180.63900000000001</v>
      </c>
      <c r="I45" s="10" t="s">
        <v>137</v>
      </c>
      <c r="J45" s="9"/>
      <c r="K45" s="12"/>
    </row>
    <row r="46" spans="1:11" ht="15.75" x14ac:dyDescent="0.25">
      <c r="A46" s="7">
        <v>27</v>
      </c>
      <c r="B46" s="10" t="s">
        <v>149</v>
      </c>
      <c r="C46" s="9"/>
      <c r="D46" s="9"/>
      <c r="E46" s="10"/>
      <c r="F46" s="11">
        <v>0</v>
      </c>
      <c r="G46" s="13">
        <v>2220</v>
      </c>
      <c r="H46" s="9">
        <v>43.125250000000001</v>
      </c>
      <c r="I46" s="10" t="s">
        <v>150</v>
      </c>
      <c r="J46" s="9"/>
      <c r="K46" s="12"/>
    </row>
    <row r="47" spans="1:11" ht="15.75" x14ac:dyDescent="0.25">
      <c r="A47" s="7">
        <v>28</v>
      </c>
      <c r="B47" s="10" t="s">
        <v>96</v>
      </c>
      <c r="C47" s="9"/>
      <c r="D47" s="9"/>
      <c r="E47" s="10"/>
      <c r="F47" s="11">
        <v>0</v>
      </c>
      <c r="G47" s="13">
        <v>2220</v>
      </c>
      <c r="H47" s="9">
        <v>93.525469999999999</v>
      </c>
      <c r="I47" s="10" t="s">
        <v>85</v>
      </c>
      <c r="J47" s="9"/>
      <c r="K47" s="12"/>
    </row>
    <row r="48" spans="1:11" ht="15.75" x14ac:dyDescent="0.25">
      <c r="A48" s="7">
        <v>29</v>
      </c>
      <c r="B48" s="10" t="s">
        <v>151</v>
      </c>
      <c r="C48" s="9"/>
      <c r="D48" s="9"/>
      <c r="E48" s="10"/>
      <c r="F48" s="11">
        <v>0</v>
      </c>
      <c r="G48" s="13">
        <v>2220</v>
      </c>
      <c r="H48" s="9">
        <v>41.384860000000003</v>
      </c>
      <c r="I48" s="10" t="s">
        <v>152</v>
      </c>
      <c r="J48" s="9"/>
      <c r="K48" s="12"/>
    </row>
    <row r="49" spans="1:11" ht="15.75" x14ac:dyDescent="0.25">
      <c r="A49" s="7">
        <v>30</v>
      </c>
      <c r="B49" s="10" t="s">
        <v>153</v>
      </c>
      <c r="C49" s="9"/>
      <c r="D49" s="9"/>
      <c r="E49" s="10"/>
      <c r="F49" s="11">
        <v>0</v>
      </c>
      <c r="G49" s="13">
        <v>2220</v>
      </c>
      <c r="H49" s="9">
        <v>113.29909000000001</v>
      </c>
      <c r="I49" s="10" t="s">
        <v>154</v>
      </c>
      <c r="J49" s="9"/>
      <c r="K49" s="12"/>
    </row>
    <row r="50" spans="1:11" ht="15.75" x14ac:dyDescent="0.25">
      <c r="A50" s="7">
        <v>31</v>
      </c>
      <c r="B50" s="10" t="s">
        <v>155</v>
      </c>
      <c r="C50" s="9"/>
      <c r="D50" s="9"/>
      <c r="E50" s="10"/>
      <c r="F50" s="11">
        <v>0</v>
      </c>
      <c r="G50" s="13">
        <v>2220</v>
      </c>
      <c r="H50" s="9">
        <v>7.875</v>
      </c>
      <c r="I50" s="10" t="s">
        <v>156</v>
      </c>
      <c r="J50" s="9"/>
      <c r="K50" s="12"/>
    </row>
    <row r="51" spans="1:11" ht="31.5" x14ac:dyDescent="0.25">
      <c r="A51" s="7">
        <v>32</v>
      </c>
      <c r="B51" s="10" t="s">
        <v>157</v>
      </c>
      <c r="C51" s="9"/>
      <c r="D51" s="9"/>
      <c r="E51" s="10"/>
      <c r="F51" s="11">
        <v>0</v>
      </c>
      <c r="G51" s="13">
        <v>2230</v>
      </c>
      <c r="H51" s="9">
        <v>628.20000000000005</v>
      </c>
      <c r="I51" s="10" t="s">
        <v>158</v>
      </c>
      <c r="J51" s="9"/>
      <c r="K51" s="12"/>
    </row>
    <row r="52" spans="1:11" ht="31.5" x14ac:dyDescent="0.25">
      <c r="A52" s="7">
        <v>33</v>
      </c>
      <c r="B52" s="10" t="s">
        <v>159</v>
      </c>
      <c r="C52" s="9"/>
      <c r="D52" s="9"/>
      <c r="E52" s="10"/>
      <c r="F52" s="11">
        <v>0</v>
      </c>
      <c r="G52" s="36">
        <v>2240</v>
      </c>
      <c r="H52" s="9">
        <v>121</v>
      </c>
      <c r="I52" s="10" t="s">
        <v>160</v>
      </c>
      <c r="J52" s="9"/>
      <c r="K52" s="12"/>
    </row>
    <row r="53" spans="1:11" ht="15.75" x14ac:dyDescent="0.25">
      <c r="A53" s="7">
        <v>34</v>
      </c>
      <c r="B53" s="10" t="s">
        <v>161</v>
      </c>
      <c r="C53" s="9"/>
      <c r="D53" s="9"/>
      <c r="E53" s="10"/>
      <c r="F53" s="11">
        <v>0</v>
      </c>
      <c r="G53" s="36">
        <v>2240</v>
      </c>
      <c r="H53" s="9">
        <v>2.2000000000000002</v>
      </c>
      <c r="I53" s="10" t="s">
        <v>162</v>
      </c>
      <c r="J53" s="9"/>
      <c r="K53" s="12"/>
    </row>
    <row r="54" spans="1:11" ht="31.5" x14ac:dyDescent="0.25">
      <c r="A54" s="7">
        <v>35</v>
      </c>
      <c r="B54" s="10" t="s">
        <v>163</v>
      </c>
      <c r="C54" s="9"/>
      <c r="D54" s="9"/>
      <c r="E54" s="10"/>
      <c r="F54" s="11">
        <v>0</v>
      </c>
      <c r="G54" s="36">
        <v>2240</v>
      </c>
      <c r="H54" s="9">
        <v>34</v>
      </c>
      <c r="I54" s="10" t="s">
        <v>164</v>
      </c>
      <c r="J54" s="9"/>
      <c r="K54" s="12"/>
    </row>
    <row r="55" spans="1:11" ht="47.25" x14ac:dyDescent="0.25">
      <c r="A55" s="7">
        <v>36</v>
      </c>
      <c r="B55" s="10" t="s">
        <v>165</v>
      </c>
      <c r="C55" s="9"/>
      <c r="D55" s="9"/>
      <c r="E55" s="10"/>
      <c r="F55" s="11">
        <v>0</v>
      </c>
      <c r="G55" s="36">
        <v>2240</v>
      </c>
      <c r="H55" s="9">
        <v>30.6</v>
      </c>
      <c r="I55" s="10" t="s">
        <v>166</v>
      </c>
      <c r="J55" s="9"/>
      <c r="K55" s="12"/>
    </row>
    <row r="56" spans="1:11" ht="31.5" x14ac:dyDescent="0.25">
      <c r="A56" s="7">
        <v>37</v>
      </c>
      <c r="B56" s="10" t="s">
        <v>167</v>
      </c>
      <c r="C56" s="9"/>
      <c r="D56" s="9"/>
      <c r="E56" s="10"/>
      <c r="F56" s="11">
        <v>0</v>
      </c>
      <c r="G56" s="36">
        <v>2240</v>
      </c>
      <c r="H56" s="9">
        <v>6.6</v>
      </c>
      <c r="I56" s="10" t="s">
        <v>168</v>
      </c>
      <c r="J56" s="9"/>
      <c r="K56" s="12"/>
    </row>
    <row r="57" spans="1:11" ht="78.75" x14ac:dyDescent="0.25">
      <c r="A57" s="7">
        <v>38</v>
      </c>
      <c r="B57" s="10" t="s">
        <v>169</v>
      </c>
      <c r="C57" s="9"/>
      <c r="D57" s="9"/>
      <c r="E57" s="10"/>
      <c r="F57" s="11">
        <v>0</v>
      </c>
      <c r="G57" s="36">
        <v>2240</v>
      </c>
      <c r="H57" s="9">
        <v>175.9</v>
      </c>
      <c r="I57" s="10" t="s">
        <v>170</v>
      </c>
      <c r="J57" s="9"/>
      <c r="K57" s="12"/>
    </row>
    <row r="58" spans="1:11" ht="47.25" x14ac:dyDescent="0.25">
      <c r="A58" s="7">
        <v>39</v>
      </c>
      <c r="B58" s="10" t="s">
        <v>171</v>
      </c>
      <c r="C58" s="9"/>
      <c r="D58" s="9"/>
      <c r="E58" s="10"/>
      <c r="F58" s="11">
        <v>0</v>
      </c>
      <c r="G58" s="36">
        <v>2240</v>
      </c>
      <c r="H58" s="9">
        <v>1.296</v>
      </c>
      <c r="I58" s="10" t="s">
        <v>172</v>
      </c>
      <c r="J58" s="9"/>
      <c r="K58" s="12"/>
    </row>
    <row r="59" spans="1:11" ht="47.25" x14ac:dyDescent="0.25">
      <c r="A59" s="7">
        <v>40</v>
      </c>
      <c r="B59" s="10" t="s">
        <v>173</v>
      </c>
      <c r="C59" s="9"/>
      <c r="D59" s="9"/>
      <c r="E59" s="10"/>
      <c r="F59" s="11">
        <v>0</v>
      </c>
      <c r="G59" s="36">
        <v>2240</v>
      </c>
      <c r="H59" s="9">
        <v>13.164999999999999</v>
      </c>
      <c r="I59" s="10" t="s">
        <v>174</v>
      </c>
      <c r="J59" s="9"/>
      <c r="K59" s="12"/>
    </row>
    <row r="60" spans="1:11" ht="31.5" x14ac:dyDescent="0.25">
      <c r="A60" s="7">
        <v>41</v>
      </c>
      <c r="B60" s="10" t="s">
        <v>175</v>
      </c>
      <c r="C60" s="9"/>
      <c r="D60" s="9"/>
      <c r="E60" s="10"/>
      <c r="F60" s="11">
        <v>0</v>
      </c>
      <c r="G60" s="36">
        <v>2240</v>
      </c>
      <c r="H60" s="9">
        <v>7.58</v>
      </c>
      <c r="I60" s="10" t="s">
        <v>176</v>
      </c>
      <c r="J60" s="9"/>
      <c r="K60" s="12"/>
    </row>
    <row r="61" spans="1:11" ht="31.5" x14ac:dyDescent="0.25">
      <c r="A61" s="7">
        <v>42</v>
      </c>
      <c r="B61" s="10" t="s">
        <v>177</v>
      </c>
      <c r="C61" s="9"/>
      <c r="D61" s="9"/>
      <c r="E61" s="10"/>
      <c r="F61" s="11">
        <v>0</v>
      </c>
      <c r="G61" s="36">
        <v>2240</v>
      </c>
      <c r="H61" s="9">
        <v>5.0999999999999996</v>
      </c>
      <c r="I61" s="10" t="s">
        <v>178</v>
      </c>
      <c r="J61" s="9"/>
      <c r="K61" s="12"/>
    </row>
    <row r="62" spans="1:11" ht="31.5" x14ac:dyDescent="0.25">
      <c r="A62" s="7">
        <v>43</v>
      </c>
      <c r="B62" s="10" t="s">
        <v>179</v>
      </c>
      <c r="C62" s="9"/>
      <c r="D62" s="9"/>
      <c r="E62" s="10"/>
      <c r="F62" s="11">
        <v>0</v>
      </c>
      <c r="G62" s="36">
        <v>2240</v>
      </c>
      <c r="H62" s="9">
        <v>2.4</v>
      </c>
      <c r="I62" s="10" t="s">
        <v>180</v>
      </c>
      <c r="J62" s="9"/>
      <c r="K62" s="12"/>
    </row>
    <row r="63" spans="1:11" ht="47.25" x14ac:dyDescent="0.25">
      <c r="A63" s="7">
        <v>44</v>
      </c>
      <c r="B63" s="10" t="s">
        <v>181</v>
      </c>
      <c r="C63" s="9"/>
      <c r="D63" s="9"/>
      <c r="E63" s="10"/>
      <c r="F63" s="11">
        <v>0</v>
      </c>
      <c r="G63" s="36">
        <v>2240</v>
      </c>
      <c r="H63" s="9">
        <v>35</v>
      </c>
      <c r="I63" s="10" t="s">
        <v>182</v>
      </c>
      <c r="J63" s="9"/>
      <c r="K63" s="12"/>
    </row>
    <row r="64" spans="1:11" ht="31.5" x14ac:dyDescent="0.25">
      <c r="A64" s="7">
        <v>45</v>
      </c>
      <c r="B64" s="10" t="s">
        <v>183</v>
      </c>
      <c r="C64" s="9"/>
      <c r="D64" s="9"/>
      <c r="E64" s="10"/>
      <c r="F64" s="11">
        <v>0</v>
      </c>
      <c r="G64" s="36">
        <v>2240</v>
      </c>
      <c r="H64" s="9">
        <v>10.8</v>
      </c>
      <c r="I64" s="10" t="s">
        <v>184</v>
      </c>
      <c r="J64" s="9"/>
      <c r="K64" s="12"/>
    </row>
    <row r="65" spans="1:11" ht="47.25" x14ac:dyDescent="0.25">
      <c r="A65" s="7">
        <v>46</v>
      </c>
      <c r="B65" s="10" t="s">
        <v>185</v>
      </c>
      <c r="C65" s="9"/>
      <c r="D65" s="9"/>
      <c r="E65" s="10"/>
      <c r="F65" s="11">
        <v>0</v>
      </c>
      <c r="G65" s="36">
        <v>2240</v>
      </c>
      <c r="H65" s="9">
        <v>1.1000000000000001</v>
      </c>
      <c r="I65" s="10" t="s">
        <v>186</v>
      </c>
      <c r="J65" s="9"/>
      <c r="K65" s="12"/>
    </row>
    <row r="66" spans="1:11" ht="47.25" x14ac:dyDescent="0.25">
      <c r="A66" s="7">
        <v>47</v>
      </c>
      <c r="B66" s="10" t="s">
        <v>187</v>
      </c>
      <c r="C66" s="9"/>
      <c r="D66" s="9"/>
      <c r="E66" s="10"/>
      <c r="F66" s="11">
        <v>0</v>
      </c>
      <c r="G66" s="36">
        <v>2240</v>
      </c>
      <c r="H66" s="9">
        <v>17</v>
      </c>
      <c r="I66" s="10" t="s">
        <v>188</v>
      </c>
      <c r="J66" s="9"/>
      <c r="K66" s="12"/>
    </row>
    <row r="67" spans="1:11" ht="47.25" x14ac:dyDescent="0.25">
      <c r="A67" s="7">
        <v>48</v>
      </c>
      <c r="B67" s="10" t="s">
        <v>189</v>
      </c>
      <c r="C67" s="9"/>
      <c r="D67" s="9"/>
      <c r="E67" s="10"/>
      <c r="F67" s="11">
        <v>0</v>
      </c>
      <c r="G67" s="36">
        <v>2240</v>
      </c>
      <c r="H67" s="9">
        <v>7.5</v>
      </c>
      <c r="I67" s="10" t="s">
        <v>190</v>
      </c>
      <c r="J67" s="9"/>
      <c r="K67" s="12"/>
    </row>
    <row r="68" spans="1:11" ht="31.5" x14ac:dyDescent="0.25">
      <c r="A68" s="7">
        <v>49</v>
      </c>
      <c r="B68" s="10" t="s">
        <v>191</v>
      </c>
      <c r="C68" s="9"/>
      <c r="D68" s="9"/>
      <c r="E68" s="10"/>
      <c r="F68" s="11">
        <v>0</v>
      </c>
      <c r="G68" s="36">
        <v>2240</v>
      </c>
      <c r="H68" s="9">
        <v>1.9</v>
      </c>
      <c r="I68" s="10" t="s">
        <v>192</v>
      </c>
      <c r="J68" s="9"/>
      <c r="K68" s="12"/>
    </row>
    <row r="69" spans="1:11" ht="47.25" x14ac:dyDescent="0.25">
      <c r="A69" s="7">
        <v>50</v>
      </c>
      <c r="B69" s="10" t="s">
        <v>193</v>
      </c>
      <c r="C69" s="9"/>
      <c r="D69" s="9"/>
      <c r="E69" s="10"/>
      <c r="F69" s="11">
        <v>0</v>
      </c>
      <c r="G69" s="36">
        <v>2240</v>
      </c>
      <c r="H69" s="9">
        <v>20.8</v>
      </c>
      <c r="I69" s="10" t="s">
        <v>194</v>
      </c>
      <c r="J69" s="9"/>
      <c r="K69" s="12"/>
    </row>
    <row r="70" spans="1:11" ht="31.5" x14ac:dyDescent="0.25">
      <c r="A70" s="7">
        <v>51</v>
      </c>
      <c r="B70" s="10" t="s">
        <v>195</v>
      </c>
      <c r="C70" s="9"/>
      <c r="D70" s="9"/>
      <c r="E70" s="10"/>
      <c r="F70" s="11">
        <v>0</v>
      </c>
      <c r="G70" s="36">
        <v>2240</v>
      </c>
      <c r="H70" s="9">
        <v>72</v>
      </c>
      <c r="I70" s="10" t="s">
        <v>196</v>
      </c>
      <c r="J70" s="9"/>
      <c r="K70" s="12"/>
    </row>
    <row r="71" spans="1:11" ht="47.25" x14ac:dyDescent="0.25">
      <c r="A71" s="7">
        <v>52</v>
      </c>
      <c r="B71" s="10" t="s">
        <v>197</v>
      </c>
      <c r="C71" s="9"/>
      <c r="D71" s="9"/>
      <c r="E71" s="10"/>
      <c r="F71" s="11">
        <v>0</v>
      </c>
      <c r="G71" s="36">
        <v>2240</v>
      </c>
      <c r="H71" s="9">
        <v>4.9000000000000004</v>
      </c>
      <c r="I71" s="10" t="s">
        <v>198</v>
      </c>
      <c r="J71" s="9"/>
      <c r="K71" s="12"/>
    </row>
    <row r="72" spans="1:11" ht="15.75" x14ac:dyDescent="0.25">
      <c r="A72" s="7">
        <v>53</v>
      </c>
      <c r="B72" s="10" t="s">
        <v>199</v>
      </c>
      <c r="C72" s="9"/>
      <c r="D72" s="9"/>
      <c r="E72" s="10"/>
      <c r="F72" s="11">
        <v>0</v>
      </c>
      <c r="G72" s="36">
        <v>2240</v>
      </c>
      <c r="H72" s="9">
        <v>138.1</v>
      </c>
      <c r="I72" s="10" t="s">
        <v>200</v>
      </c>
      <c r="J72" s="9"/>
      <c r="K72" s="12"/>
    </row>
    <row r="73" spans="1:11" ht="31.5" x14ac:dyDescent="0.25">
      <c r="A73" s="7">
        <v>54</v>
      </c>
      <c r="B73" s="10" t="s">
        <v>201</v>
      </c>
      <c r="C73" s="9"/>
      <c r="D73" s="9"/>
      <c r="E73" s="10"/>
      <c r="F73" s="11">
        <v>0</v>
      </c>
      <c r="G73" s="36">
        <v>2240</v>
      </c>
      <c r="H73" s="9">
        <v>2.7</v>
      </c>
      <c r="I73" s="10" t="s">
        <v>202</v>
      </c>
      <c r="J73" s="9"/>
      <c r="K73" s="12"/>
    </row>
    <row r="74" spans="1:11" ht="63" x14ac:dyDescent="0.25">
      <c r="A74" s="7">
        <v>55</v>
      </c>
      <c r="B74" s="10" t="s">
        <v>203</v>
      </c>
      <c r="C74" s="9"/>
      <c r="D74" s="9"/>
      <c r="E74" s="10"/>
      <c r="F74" s="11">
        <v>0</v>
      </c>
      <c r="G74" s="36">
        <v>2240</v>
      </c>
      <c r="H74" s="9">
        <v>2.2000000000000002</v>
      </c>
      <c r="I74" s="10" t="s">
        <v>204</v>
      </c>
      <c r="J74" s="9"/>
      <c r="K74" s="12"/>
    </row>
    <row r="75" spans="1:11" ht="31.5" x14ac:dyDescent="0.25">
      <c r="A75" s="7">
        <v>56</v>
      </c>
      <c r="B75" s="10" t="s">
        <v>205</v>
      </c>
      <c r="C75" s="9"/>
      <c r="D75" s="9"/>
      <c r="E75" s="10"/>
      <c r="F75" s="11">
        <v>0</v>
      </c>
      <c r="G75" s="36">
        <v>2240</v>
      </c>
      <c r="H75" s="9">
        <v>15.3</v>
      </c>
      <c r="I75" s="10" t="s">
        <v>206</v>
      </c>
      <c r="J75" s="9"/>
      <c r="K75" s="12"/>
    </row>
    <row r="76" spans="1:11" ht="47.25" x14ac:dyDescent="0.25">
      <c r="A76" s="7">
        <v>57</v>
      </c>
      <c r="B76" s="10" t="s">
        <v>207</v>
      </c>
      <c r="C76" s="9"/>
      <c r="D76" s="9"/>
      <c r="E76" s="10"/>
      <c r="F76" s="11">
        <v>0</v>
      </c>
      <c r="G76" s="36">
        <v>2240</v>
      </c>
      <c r="H76" s="9">
        <v>41.6</v>
      </c>
      <c r="I76" s="10" t="s">
        <v>208</v>
      </c>
      <c r="J76" s="9"/>
      <c r="K76" s="12"/>
    </row>
    <row r="77" spans="1:11" ht="47.25" x14ac:dyDescent="0.25">
      <c r="A77" s="7">
        <v>58</v>
      </c>
      <c r="B77" s="10" t="s">
        <v>209</v>
      </c>
      <c r="C77" s="9"/>
      <c r="D77" s="9"/>
      <c r="E77" s="10"/>
      <c r="F77" s="11">
        <v>0</v>
      </c>
      <c r="G77" s="36">
        <v>2240</v>
      </c>
      <c r="H77" s="9">
        <v>2</v>
      </c>
      <c r="I77" s="10" t="s">
        <v>210</v>
      </c>
      <c r="J77" s="9"/>
      <c r="K77" s="12"/>
    </row>
    <row r="78" spans="1:11" ht="47.25" x14ac:dyDescent="0.25">
      <c r="A78" s="7">
        <v>59</v>
      </c>
      <c r="B78" s="10" t="s">
        <v>211</v>
      </c>
      <c r="C78" s="9"/>
      <c r="D78" s="9"/>
      <c r="E78" s="10"/>
      <c r="F78" s="11">
        <v>0</v>
      </c>
      <c r="G78" s="36">
        <v>2240</v>
      </c>
      <c r="H78" s="9">
        <v>21.9</v>
      </c>
      <c r="I78" s="10" t="s">
        <v>212</v>
      </c>
      <c r="J78" s="9"/>
      <c r="K78" s="12"/>
    </row>
    <row r="79" spans="1:11" ht="31.5" x14ac:dyDescent="0.25">
      <c r="A79" s="7">
        <v>60</v>
      </c>
      <c r="B79" s="10" t="s">
        <v>213</v>
      </c>
      <c r="C79" s="9"/>
      <c r="D79" s="9"/>
      <c r="E79" s="10"/>
      <c r="F79" s="11">
        <v>0</v>
      </c>
      <c r="G79" s="36">
        <v>2240</v>
      </c>
      <c r="H79" s="9">
        <v>29</v>
      </c>
      <c r="I79" s="10" t="s">
        <v>214</v>
      </c>
      <c r="J79" s="9"/>
      <c r="K79" s="12"/>
    </row>
    <row r="80" spans="1:11" ht="47.25" x14ac:dyDescent="0.25">
      <c r="A80" s="7">
        <v>61</v>
      </c>
      <c r="B80" s="10" t="s">
        <v>215</v>
      </c>
      <c r="C80" s="9"/>
      <c r="D80" s="9"/>
      <c r="E80" s="10"/>
      <c r="F80" s="11">
        <v>0</v>
      </c>
      <c r="G80" s="36">
        <v>2240</v>
      </c>
      <c r="H80" s="9">
        <v>60.9</v>
      </c>
      <c r="I80" s="10" t="s">
        <v>216</v>
      </c>
      <c r="J80" s="9"/>
      <c r="K80" s="12"/>
    </row>
    <row r="81" spans="1:11" ht="47.25" x14ac:dyDescent="0.25">
      <c r="A81" s="7">
        <v>62</v>
      </c>
      <c r="B81" s="10" t="s">
        <v>217</v>
      </c>
      <c r="C81" s="9"/>
      <c r="D81" s="9"/>
      <c r="E81" s="10"/>
      <c r="F81" s="11">
        <v>0</v>
      </c>
      <c r="G81" s="36">
        <v>2240</v>
      </c>
      <c r="H81" s="9">
        <v>4.5999999999999996</v>
      </c>
      <c r="I81" s="10" t="s">
        <v>218</v>
      </c>
      <c r="J81" s="9"/>
      <c r="K81" s="12"/>
    </row>
    <row r="82" spans="1:11" ht="90" customHeight="1" x14ac:dyDescent="0.25">
      <c r="A82" s="7">
        <v>63</v>
      </c>
      <c r="B82" s="10" t="s">
        <v>219</v>
      </c>
      <c r="C82" s="9"/>
      <c r="D82" s="9"/>
      <c r="E82" s="10"/>
      <c r="F82" s="11">
        <v>0</v>
      </c>
      <c r="G82" s="36">
        <v>2240</v>
      </c>
      <c r="H82" s="9">
        <v>2.9</v>
      </c>
      <c r="I82" s="10" t="s">
        <v>220</v>
      </c>
      <c r="J82" s="9"/>
      <c r="K82" s="12"/>
    </row>
    <row r="83" spans="1:11" ht="90" customHeight="1" x14ac:dyDescent="0.25">
      <c r="A83" s="7">
        <v>64</v>
      </c>
      <c r="B83" s="10" t="s">
        <v>221</v>
      </c>
      <c r="C83" s="9"/>
      <c r="D83" s="9"/>
      <c r="E83" s="10"/>
      <c r="F83" s="11">
        <v>0</v>
      </c>
      <c r="G83" s="36">
        <v>2240</v>
      </c>
      <c r="H83" s="9">
        <v>71.599999999999994</v>
      </c>
      <c r="I83" s="10" t="s">
        <v>222</v>
      </c>
      <c r="J83" s="9"/>
      <c r="K83" s="12"/>
    </row>
    <row r="84" spans="1:11" ht="90" customHeight="1" x14ac:dyDescent="0.25">
      <c r="A84" s="7">
        <v>65</v>
      </c>
      <c r="B84" s="10" t="s">
        <v>223</v>
      </c>
      <c r="C84" s="9"/>
      <c r="D84" s="9"/>
      <c r="E84" s="10"/>
      <c r="F84" s="11">
        <v>0</v>
      </c>
      <c r="G84" s="36">
        <v>2240</v>
      </c>
      <c r="H84" s="9">
        <v>33.299999999999997</v>
      </c>
      <c r="I84" s="10" t="s">
        <v>224</v>
      </c>
      <c r="J84" s="9"/>
      <c r="K84" s="12"/>
    </row>
    <row r="85" spans="1:11" ht="90" customHeight="1" x14ac:dyDescent="0.25">
      <c r="A85" s="7">
        <v>66</v>
      </c>
      <c r="B85" s="10" t="s">
        <v>225</v>
      </c>
      <c r="C85" s="9"/>
      <c r="D85" s="9"/>
      <c r="E85" s="10"/>
      <c r="F85" s="11">
        <v>0</v>
      </c>
      <c r="G85" s="36">
        <v>2240</v>
      </c>
      <c r="H85" s="9">
        <v>35</v>
      </c>
      <c r="I85" s="10" t="s">
        <v>226</v>
      </c>
      <c r="J85" s="9"/>
      <c r="K85" s="12"/>
    </row>
    <row r="86" spans="1:11" ht="90" customHeight="1" x14ac:dyDescent="0.25">
      <c r="A86" s="7">
        <v>67</v>
      </c>
      <c r="B86" s="10" t="s">
        <v>227</v>
      </c>
      <c r="C86" s="9"/>
      <c r="D86" s="9"/>
      <c r="E86" s="10"/>
      <c r="F86" s="11">
        <v>0</v>
      </c>
      <c r="G86" s="36">
        <v>2240</v>
      </c>
      <c r="H86" s="9">
        <v>5</v>
      </c>
      <c r="I86" s="10" t="s">
        <v>228</v>
      </c>
      <c r="J86" s="9"/>
      <c r="K86" s="12"/>
    </row>
    <row r="87" spans="1:11" ht="90" customHeight="1" x14ac:dyDescent="0.25">
      <c r="A87" s="7">
        <v>68</v>
      </c>
      <c r="B87" s="10" t="s">
        <v>229</v>
      </c>
      <c r="C87" s="9"/>
      <c r="D87" s="9"/>
      <c r="E87" s="10"/>
      <c r="F87" s="11">
        <v>0</v>
      </c>
      <c r="G87" s="36">
        <v>2240</v>
      </c>
      <c r="H87" s="9">
        <v>30</v>
      </c>
      <c r="I87" s="10" t="s">
        <v>230</v>
      </c>
      <c r="J87" s="9"/>
      <c r="K87" s="12"/>
    </row>
    <row r="88" spans="1:11" ht="90" customHeight="1" x14ac:dyDescent="0.25">
      <c r="A88" s="7">
        <v>69</v>
      </c>
      <c r="B88" s="10" t="s">
        <v>231</v>
      </c>
      <c r="C88" s="9"/>
      <c r="D88" s="9"/>
      <c r="E88" s="10"/>
      <c r="F88" s="11">
        <v>0</v>
      </c>
      <c r="G88" s="36">
        <v>2240</v>
      </c>
      <c r="H88" s="9">
        <v>2.5</v>
      </c>
      <c r="I88" s="10" t="s">
        <v>232</v>
      </c>
      <c r="J88" s="9"/>
      <c r="K88" s="12"/>
    </row>
    <row r="89" spans="1:11" ht="90" customHeight="1" x14ac:dyDescent="0.25">
      <c r="A89" s="7">
        <v>70</v>
      </c>
      <c r="B89" s="10" t="s">
        <v>233</v>
      </c>
      <c r="C89" s="9"/>
      <c r="D89" s="9"/>
      <c r="E89" s="10"/>
      <c r="F89" s="11">
        <v>0</v>
      </c>
      <c r="G89" s="36">
        <v>2240</v>
      </c>
      <c r="H89" s="9">
        <v>0.5</v>
      </c>
      <c r="I89" s="10" t="s">
        <v>234</v>
      </c>
      <c r="J89" s="9"/>
      <c r="K89" s="12"/>
    </row>
    <row r="90" spans="1:11" ht="47.25" x14ac:dyDescent="0.25">
      <c r="A90" s="7">
        <v>71</v>
      </c>
      <c r="B90" s="10" t="s">
        <v>159</v>
      </c>
      <c r="C90" s="9"/>
      <c r="D90" s="9"/>
      <c r="E90" s="10"/>
      <c r="F90" s="11">
        <v>0</v>
      </c>
      <c r="G90" s="13">
        <v>2282</v>
      </c>
      <c r="H90" s="9">
        <v>7.15</v>
      </c>
      <c r="I90" s="10" t="s">
        <v>235</v>
      </c>
      <c r="J90" s="9"/>
      <c r="K90" s="12"/>
    </row>
    <row r="91" spans="1:11" ht="47.25" x14ac:dyDescent="0.25">
      <c r="A91" s="7">
        <v>72</v>
      </c>
      <c r="B91" s="10" t="s">
        <v>221</v>
      </c>
      <c r="C91" s="9"/>
      <c r="D91" s="9"/>
      <c r="E91" s="10"/>
      <c r="F91" s="11">
        <v>0</v>
      </c>
      <c r="G91" s="13">
        <v>2282</v>
      </c>
      <c r="H91" s="9">
        <v>6</v>
      </c>
      <c r="I91" s="10" t="s">
        <v>236</v>
      </c>
      <c r="J91" s="9"/>
      <c r="K91" s="12"/>
    </row>
    <row r="92" spans="1:11" ht="78.75" x14ac:dyDescent="0.25">
      <c r="A92" s="7">
        <v>73</v>
      </c>
      <c r="B92" s="10" t="s">
        <v>237</v>
      </c>
      <c r="C92" s="9"/>
      <c r="D92" s="9"/>
      <c r="E92" s="10"/>
      <c r="F92" s="11">
        <v>0</v>
      </c>
      <c r="G92" s="13">
        <v>3132</v>
      </c>
      <c r="H92" s="9">
        <v>6.75</v>
      </c>
      <c r="I92" s="10" t="s">
        <v>238</v>
      </c>
      <c r="J92" s="9"/>
      <c r="K92" s="12"/>
    </row>
    <row r="93" spans="1:11" ht="47.25" x14ac:dyDescent="0.25">
      <c r="A93" s="7">
        <v>74</v>
      </c>
      <c r="B93" s="10" t="s">
        <v>239</v>
      </c>
      <c r="C93" s="9"/>
      <c r="D93" s="9"/>
      <c r="E93" s="10"/>
      <c r="F93" s="11">
        <v>0</v>
      </c>
      <c r="G93" s="13">
        <v>3132</v>
      </c>
      <c r="H93" s="9">
        <v>8.91</v>
      </c>
      <c r="I93" s="10" t="s">
        <v>240</v>
      </c>
      <c r="J93" s="9"/>
      <c r="K93" s="12"/>
    </row>
    <row r="94" spans="1:11" ht="31.5" x14ac:dyDescent="0.25">
      <c r="A94" s="7">
        <v>75</v>
      </c>
      <c r="B94" s="10" t="s">
        <v>241</v>
      </c>
      <c r="C94" s="9"/>
      <c r="D94" s="9"/>
      <c r="E94" s="10"/>
      <c r="F94" s="11">
        <v>0</v>
      </c>
      <c r="G94" s="13">
        <v>3110</v>
      </c>
      <c r="H94" s="9">
        <v>120</v>
      </c>
      <c r="I94" s="10" t="s">
        <v>242</v>
      </c>
      <c r="J94" s="9"/>
      <c r="K94" s="12"/>
    </row>
    <row r="95" spans="1:11" ht="15.75" x14ac:dyDescent="0.25">
      <c r="A95" s="7">
        <v>76</v>
      </c>
      <c r="B95" s="10" t="s">
        <v>243</v>
      </c>
      <c r="C95" s="9"/>
      <c r="D95" s="9"/>
      <c r="E95" s="10"/>
      <c r="F95" s="11">
        <v>0</v>
      </c>
      <c r="G95" s="13">
        <v>3110</v>
      </c>
      <c r="H95" s="9">
        <v>418.5</v>
      </c>
      <c r="I95" s="10" t="s">
        <v>244</v>
      </c>
      <c r="J95" s="9"/>
      <c r="K95" s="12"/>
    </row>
    <row r="96" spans="1:11" ht="31.5" x14ac:dyDescent="0.25">
      <c r="A96" s="7">
        <v>77</v>
      </c>
      <c r="B96" s="10" t="s">
        <v>114</v>
      </c>
      <c r="C96" s="9"/>
      <c r="D96" s="9"/>
      <c r="E96" s="10"/>
      <c r="F96" s="11">
        <v>0</v>
      </c>
      <c r="G96" s="13">
        <v>3110</v>
      </c>
      <c r="H96" s="9">
        <v>184.4</v>
      </c>
      <c r="I96" s="10" t="s">
        <v>245</v>
      </c>
      <c r="J96" s="9"/>
      <c r="K96" s="12"/>
    </row>
    <row r="97" spans="1:11" ht="31.5" x14ac:dyDescent="0.25">
      <c r="A97" s="7">
        <v>78</v>
      </c>
      <c r="B97" s="10" t="s">
        <v>112</v>
      </c>
      <c r="C97" s="9"/>
      <c r="D97" s="9"/>
      <c r="E97" s="10"/>
      <c r="F97" s="11">
        <v>0</v>
      </c>
      <c r="G97" s="13">
        <v>3110</v>
      </c>
      <c r="H97" s="9">
        <v>26.8</v>
      </c>
      <c r="I97" s="10" t="s">
        <v>246</v>
      </c>
      <c r="J97" s="9"/>
      <c r="K97" s="12"/>
    </row>
    <row r="98" spans="1:11" ht="15.75" x14ac:dyDescent="0.25">
      <c r="A98" s="7">
        <v>79</v>
      </c>
      <c r="B98" s="10" t="s">
        <v>247</v>
      </c>
      <c r="C98" s="9"/>
      <c r="D98" s="9"/>
      <c r="E98" s="10"/>
      <c r="F98" s="11">
        <v>0</v>
      </c>
      <c r="G98" s="13">
        <v>3110</v>
      </c>
      <c r="H98" s="9">
        <v>41.5</v>
      </c>
      <c r="I98" s="10" t="s">
        <v>248</v>
      </c>
      <c r="J98" s="9"/>
      <c r="K98" s="12"/>
    </row>
    <row r="99" spans="1:11" ht="15.75" x14ac:dyDescent="0.25">
      <c r="A99" s="7">
        <v>80</v>
      </c>
      <c r="B99" s="10" t="s">
        <v>249</v>
      </c>
      <c r="C99" s="9"/>
      <c r="D99" s="9"/>
      <c r="E99" s="10"/>
      <c r="F99" s="11">
        <v>0</v>
      </c>
      <c r="G99" s="13">
        <v>3110</v>
      </c>
      <c r="H99" s="9">
        <v>30.6</v>
      </c>
      <c r="I99" s="10" t="s">
        <v>250</v>
      </c>
      <c r="J99" s="9"/>
      <c r="K99" s="12"/>
    </row>
    <row r="100" spans="1:11" ht="15.75" x14ac:dyDescent="0.25">
      <c r="A100" s="7"/>
      <c r="B100" s="33" t="s">
        <v>31</v>
      </c>
      <c r="C100" s="19">
        <f>SUM(C7:C21)</f>
        <v>4181.8239999999996</v>
      </c>
      <c r="D100" s="19">
        <f>SUM(D7:D21)</f>
        <v>708.40525999999988</v>
      </c>
      <c r="E100" s="20"/>
      <c r="F100" s="21">
        <f>SUM(C100,D100)</f>
        <v>4890.2292599999992</v>
      </c>
      <c r="G100" s="22"/>
      <c r="H100" s="19">
        <f>SUM(H20:H99)</f>
        <v>4072.7212199999999</v>
      </c>
      <c r="I100" s="20"/>
      <c r="J100" s="19">
        <f>SUM(J7:J21)</f>
        <v>708.40711999999996</v>
      </c>
      <c r="K100" s="23">
        <v>108.851</v>
      </c>
    </row>
    <row r="101" spans="1:11" ht="15.75" x14ac:dyDescent="0.25">
      <c r="B101" s="34" t="s">
        <v>251</v>
      </c>
      <c r="F101" s="25"/>
      <c r="G101" s="90" t="s">
        <v>252</v>
      </c>
      <c r="H101" s="91"/>
    </row>
    <row r="102" spans="1:11" x14ac:dyDescent="0.25">
      <c r="B102" s="34"/>
      <c r="F102" s="26" t="s">
        <v>34</v>
      </c>
      <c r="G102" s="27"/>
      <c r="H102" s="27"/>
    </row>
    <row r="103" spans="1:11" ht="30" x14ac:dyDescent="0.25">
      <c r="B103" s="37" t="s">
        <v>253</v>
      </c>
      <c r="F103" s="25"/>
      <c r="G103" s="90" t="s">
        <v>254</v>
      </c>
      <c r="H103" s="91"/>
    </row>
    <row r="104" spans="1:11" x14ac:dyDescent="0.25">
      <c r="F104" s="26" t="s">
        <v>34</v>
      </c>
      <c r="G104" s="27"/>
      <c r="H104" s="27"/>
    </row>
    <row r="105" spans="1:11" x14ac:dyDescent="0.25">
      <c r="B105" s="100" t="s">
        <v>255</v>
      </c>
      <c r="C105" s="101"/>
    </row>
  </sheetData>
  <mergeCells count="12">
    <mergeCell ref="G101:H101"/>
    <mergeCell ref="G103:H103"/>
    <mergeCell ref="B105:C105"/>
    <mergeCell ref="I2:K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R11" sqref="R11"/>
    </sheetView>
  </sheetViews>
  <sheetFormatPr defaultRowHeight="15" x14ac:dyDescent="0.25"/>
  <cols>
    <col min="1" max="1" width="5.85546875" style="38" customWidth="1"/>
    <col min="2" max="2" width="18.7109375" style="39" customWidth="1"/>
    <col min="3" max="3" width="10.5703125" style="73" customWidth="1"/>
    <col min="4" max="4" width="11.5703125" style="38" customWidth="1"/>
    <col min="5" max="5" width="15.5703125" style="38" customWidth="1"/>
    <col min="6" max="6" width="29" style="38" customWidth="1"/>
    <col min="7" max="7" width="14.28515625" style="40" customWidth="1"/>
    <col min="8" max="8" width="10.5703125" style="38" customWidth="1"/>
    <col min="9" max="9" width="17.85546875" style="38" customWidth="1"/>
    <col min="10" max="10" width="14" style="40" customWidth="1"/>
    <col min="11" max="11" width="10.42578125" style="38" customWidth="1"/>
    <col min="12" max="256" width="9.140625" style="38"/>
    <col min="257" max="257" width="5.85546875" style="38" customWidth="1"/>
    <col min="258" max="258" width="18.7109375" style="38" customWidth="1"/>
    <col min="259" max="259" width="10.5703125" style="38" customWidth="1"/>
    <col min="260" max="260" width="11.5703125" style="38" customWidth="1"/>
    <col min="261" max="261" width="15.5703125" style="38" customWidth="1"/>
    <col min="262" max="262" width="29" style="38" customWidth="1"/>
    <col min="263" max="263" width="14.28515625" style="38" customWidth="1"/>
    <col min="264" max="264" width="10.5703125" style="38" customWidth="1"/>
    <col min="265" max="265" width="17.85546875" style="38" customWidth="1"/>
    <col min="266" max="266" width="14" style="38" customWidth="1"/>
    <col min="267" max="267" width="10.42578125" style="38" customWidth="1"/>
    <col min="268" max="512" width="9.140625" style="38"/>
    <col min="513" max="513" width="5.85546875" style="38" customWidth="1"/>
    <col min="514" max="514" width="18.7109375" style="38" customWidth="1"/>
    <col min="515" max="515" width="10.5703125" style="38" customWidth="1"/>
    <col min="516" max="516" width="11.5703125" style="38" customWidth="1"/>
    <col min="517" max="517" width="15.5703125" style="38" customWidth="1"/>
    <col min="518" max="518" width="29" style="38" customWidth="1"/>
    <col min="519" max="519" width="14.28515625" style="38" customWidth="1"/>
    <col min="520" max="520" width="10.5703125" style="38" customWidth="1"/>
    <col min="521" max="521" width="17.85546875" style="38" customWidth="1"/>
    <col min="522" max="522" width="14" style="38" customWidth="1"/>
    <col min="523" max="523" width="10.42578125" style="38" customWidth="1"/>
    <col min="524" max="768" width="9.140625" style="38"/>
    <col min="769" max="769" width="5.85546875" style="38" customWidth="1"/>
    <col min="770" max="770" width="18.7109375" style="38" customWidth="1"/>
    <col min="771" max="771" width="10.5703125" style="38" customWidth="1"/>
    <col min="772" max="772" width="11.5703125" style="38" customWidth="1"/>
    <col min="773" max="773" width="15.5703125" style="38" customWidth="1"/>
    <col min="774" max="774" width="29" style="38" customWidth="1"/>
    <col min="775" max="775" width="14.28515625" style="38" customWidth="1"/>
    <col min="776" max="776" width="10.5703125" style="38" customWidth="1"/>
    <col min="777" max="777" width="17.85546875" style="38" customWidth="1"/>
    <col min="778" max="778" width="14" style="38" customWidth="1"/>
    <col min="779" max="779" width="10.42578125" style="38" customWidth="1"/>
    <col min="780" max="1024" width="9.140625" style="38"/>
    <col min="1025" max="1025" width="5.85546875" style="38" customWidth="1"/>
    <col min="1026" max="1026" width="18.7109375" style="38" customWidth="1"/>
    <col min="1027" max="1027" width="10.5703125" style="38" customWidth="1"/>
    <col min="1028" max="1028" width="11.5703125" style="38" customWidth="1"/>
    <col min="1029" max="1029" width="15.5703125" style="38" customWidth="1"/>
    <col min="1030" max="1030" width="29" style="38" customWidth="1"/>
    <col min="1031" max="1031" width="14.28515625" style="38" customWidth="1"/>
    <col min="1032" max="1032" width="10.5703125" style="38" customWidth="1"/>
    <col min="1033" max="1033" width="17.85546875" style="38" customWidth="1"/>
    <col min="1034" max="1034" width="14" style="38" customWidth="1"/>
    <col min="1035" max="1035" width="10.42578125" style="38" customWidth="1"/>
    <col min="1036" max="1280" width="9.140625" style="38"/>
    <col min="1281" max="1281" width="5.85546875" style="38" customWidth="1"/>
    <col min="1282" max="1282" width="18.7109375" style="38" customWidth="1"/>
    <col min="1283" max="1283" width="10.5703125" style="38" customWidth="1"/>
    <col min="1284" max="1284" width="11.5703125" style="38" customWidth="1"/>
    <col min="1285" max="1285" width="15.5703125" style="38" customWidth="1"/>
    <col min="1286" max="1286" width="29" style="38" customWidth="1"/>
    <col min="1287" max="1287" width="14.28515625" style="38" customWidth="1"/>
    <col min="1288" max="1288" width="10.5703125" style="38" customWidth="1"/>
    <col min="1289" max="1289" width="17.85546875" style="38" customWidth="1"/>
    <col min="1290" max="1290" width="14" style="38" customWidth="1"/>
    <col min="1291" max="1291" width="10.42578125" style="38" customWidth="1"/>
    <col min="1292" max="1536" width="9.140625" style="38"/>
    <col min="1537" max="1537" width="5.85546875" style="38" customWidth="1"/>
    <col min="1538" max="1538" width="18.7109375" style="38" customWidth="1"/>
    <col min="1539" max="1539" width="10.5703125" style="38" customWidth="1"/>
    <col min="1540" max="1540" width="11.5703125" style="38" customWidth="1"/>
    <col min="1541" max="1541" width="15.5703125" style="38" customWidth="1"/>
    <col min="1542" max="1542" width="29" style="38" customWidth="1"/>
    <col min="1543" max="1543" width="14.28515625" style="38" customWidth="1"/>
    <col min="1544" max="1544" width="10.5703125" style="38" customWidth="1"/>
    <col min="1545" max="1545" width="17.85546875" style="38" customWidth="1"/>
    <col min="1546" max="1546" width="14" style="38" customWidth="1"/>
    <col min="1547" max="1547" width="10.42578125" style="38" customWidth="1"/>
    <col min="1548" max="1792" width="9.140625" style="38"/>
    <col min="1793" max="1793" width="5.85546875" style="38" customWidth="1"/>
    <col min="1794" max="1794" width="18.7109375" style="38" customWidth="1"/>
    <col min="1795" max="1795" width="10.5703125" style="38" customWidth="1"/>
    <col min="1796" max="1796" width="11.5703125" style="38" customWidth="1"/>
    <col min="1797" max="1797" width="15.5703125" style="38" customWidth="1"/>
    <col min="1798" max="1798" width="29" style="38" customWidth="1"/>
    <col min="1799" max="1799" width="14.28515625" style="38" customWidth="1"/>
    <col min="1800" max="1800" width="10.5703125" style="38" customWidth="1"/>
    <col min="1801" max="1801" width="17.85546875" style="38" customWidth="1"/>
    <col min="1802" max="1802" width="14" style="38" customWidth="1"/>
    <col min="1803" max="1803" width="10.42578125" style="38" customWidth="1"/>
    <col min="1804" max="2048" width="9.140625" style="38"/>
    <col min="2049" max="2049" width="5.85546875" style="38" customWidth="1"/>
    <col min="2050" max="2050" width="18.7109375" style="38" customWidth="1"/>
    <col min="2051" max="2051" width="10.5703125" style="38" customWidth="1"/>
    <col min="2052" max="2052" width="11.5703125" style="38" customWidth="1"/>
    <col min="2053" max="2053" width="15.5703125" style="38" customWidth="1"/>
    <col min="2054" max="2054" width="29" style="38" customWidth="1"/>
    <col min="2055" max="2055" width="14.28515625" style="38" customWidth="1"/>
    <col min="2056" max="2056" width="10.5703125" style="38" customWidth="1"/>
    <col min="2057" max="2057" width="17.85546875" style="38" customWidth="1"/>
    <col min="2058" max="2058" width="14" style="38" customWidth="1"/>
    <col min="2059" max="2059" width="10.42578125" style="38" customWidth="1"/>
    <col min="2060" max="2304" width="9.140625" style="38"/>
    <col min="2305" max="2305" width="5.85546875" style="38" customWidth="1"/>
    <col min="2306" max="2306" width="18.7109375" style="38" customWidth="1"/>
    <col min="2307" max="2307" width="10.5703125" style="38" customWidth="1"/>
    <col min="2308" max="2308" width="11.5703125" style="38" customWidth="1"/>
    <col min="2309" max="2309" width="15.5703125" style="38" customWidth="1"/>
    <col min="2310" max="2310" width="29" style="38" customWidth="1"/>
    <col min="2311" max="2311" width="14.28515625" style="38" customWidth="1"/>
    <col min="2312" max="2312" width="10.5703125" style="38" customWidth="1"/>
    <col min="2313" max="2313" width="17.85546875" style="38" customWidth="1"/>
    <col min="2314" max="2314" width="14" style="38" customWidth="1"/>
    <col min="2315" max="2315" width="10.42578125" style="38" customWidth="1"/>
    <col min="2316" max="2560" width="9.140625" style="38"/>
    <col min="2561" max="2561" width="5.85546875" style="38" customWidth="1"/>
    <col min="2562" max="2562" width="18.7109375" style="38" customWidth="1"/>
    <col min="2563" max="2563" width="10.5703125" style="38" customWidth="1"/>
    <col min="2564" max="2564" width="11.5703125" style="38" customWidth="1"/>
    <col min="2565" max="2565" width="15.5703125" style="38" customWidth="1"/>
    <col min="2566" max="2566" width="29" style="38" customWidth="1"/>
    <col min="2567" max="2567" width="14.28515625" style="38" customWidth="1"/>
    <col min="2568" max="2568" width="10.5703125" style="38" customWidth="1"/>
    <col min="2569" max="2569" width="17.85546875" style="38" customWidth="1"/>
    <col min="2570" max="2570" width="14" style="38" customWidth="1"/>
    <col min="2571" max="2571" width="10.42578125" style="38" customWidth="1"/>
    <col min="2572" max="2816" width="9.140625" style="38"/>
    <col min="2817" max="2817" width="5.85546875" style="38" customWidth="1"/>
    <col min="2818" max="2818" width="18.7109375" style="38" customWidth="1"/>
    <col min="2819" max="2819" width="10.5703125" style="38" customWidth="1"/>
    <col min="2820" max="2820" width="11.5703125" style="38" customWidth="1"/>
    <col min="2821" max="2821" width="15.5703125" style="38" customWidth="1"/>
    <col min="2822" max="2822" width="29" style="38" customWidth="1"/>
    <col min="2823" max="2823" width="14.28515625" style="38" customWidth="1"/>
    <col min="2824" max="2824" width="10.5703125" style="38" customWidth="1"/>
    <col min="2825" max="2825" width="17.85546875" style="38" customWidth="1"/>
    <col min="2826" max="2826" width="14" style="38" customWidth="1"/>
    <col min="2827" max="2827" width="10.42578125" style="38" customWidth="1"/>
    <col min="2828" max="3072" width="9.140625" style="38"/>
    <col min="3073" max="3073" width="5.85546875" style="38" customWidth="1"/>
    <col min="3074" max="3074" width="18.7109375" style="38" customWidth="1"/>
    <col min="3075" max="3075" width="10.5703125" style="38" customWidth="1"/>
    <col min="3076" max="3076" width="11.5703125" style="38" customWidth="1"/>
    <col min="3077" max="3077" width="15.5703125" style="38" customWidth="1"/>
    <col min="3078" max="3078" width="29" style="38" customWidth="1"/>
    <col min="3079" max="3079" width="14.28515625" style="38" customWidth="1"/>
    <col min="3080" max="3080" width="10.5703125" style="38" customWidth="1"/>
    <col min="3081" max="3081" width="17.85546875" style="38" customWidth="1"/>
    <col min="3082" max="3082" width="14" style="38" customWidth="1"/>
    <col min="3083" max="3083" width="10.42578125" style="38" customWidth="1"/>
    <col min="3084" max="3328" width="9.140625" style="38"/>
    <col min="3329" max="3329" width="5.85546875" style="38" customWidth="1"/>
    <col min="3330" max="3330" width="18.7109375" style="38" customWidth="1"/>
    <col min="3331" max="3331" width="10.5703125" style="38" customWidth="1"/>
    <col min="3332" max="3332" width="11.5703125" style="38" customWidth="1"/>
    <col min="3333" max="3333" width="15.5703125" style="38" customWidth="1"/>
    <col min="3334" max="3334" width="29" style="38" customWidth="1"/>
    <col min="3335" max="3335" width="14.28515625" style="38" customWidth="1"/>
    <col min="3336" max="3336" width="10.5703125" style="38" customWidth="1"/>
    <col min="3337" max="3337" width="17.85546875" style="38" customWidth="1"/>
    <col min="3338" max="3338" width="14" style="38" customWidth="1"/>
    <col min="3339" max="3339" width="10.42578125" style="38" customWidth="1"/>
    <col min="3340" max="3584" width="9.140625" style="38"/>
    <col min="3585" max="3585" width="5.85546875" style="38" customWidth="1"/>
    <col min="3586" max="3586" width="18.7109375" style="38" customWidth="1"/>
    <col min="3587" max="3587" width="10.5703125" style="38" customWidth="1"/>
    <col min="3588" max="3588" width="11.5703125" style="38" customWidth="1"/>
    <col min="3589" max="3589" width="15.5703125" style="38" customWidth="1"/>
    <col min="3590" max="3590" width="29" style="38" customWidth="1"/>
    <col min="3591" max="3591" width="14.28515625" style="38" customWidth="1"/>
    <col min="3592" max="3592" width="10.5703125" style="38" customWidth="1"/>
    <col min="3593" max="3593" width="17.85546875" style="38" customWidth="1"/>
    <col min="3594" max="3594" width="14" style="38" customWidth="1"/>
    <col min="3595" max="3595" width="10.42578125" style="38" customWidth="1"/>
    <col min="3596" max="3840" width="9.140625" style="38"/>
    <col min="3841" max="3841" width="5.85546875" style="38" customWidth="1"/>
    <col min="3842" max="3842" width="18.7109375" style="38" customWidth="1"/>
    <col min="3843" max="3843" width="10.5703125" style="38" customWidth="1"/>
    <col min="3844" max="3844" width="11.5703125" style="38" customWidth="1"/>
    <col min="3845" max="3845" width="15.5703125" style="38" customWidth="1"/>
    <col min="3846" max="3846" width="29" style="38" customWidth="1"/>
    <col min="3847" max="3847" width="14.28515625" style="38" customWidth="1"/>
    <col min="3848" max="3848" width="10.5703125" style="38" customWidth="1"/>
    <col min="3849" max="3849" width="17.85546875" style="38" customWidth="1"/>
    <col min="3850" max="3850" width="14" style="38" customWidth="1"/>
    <col min="3851" max="3851" width="10.42578125" style="38" customWidth="1"/>
    <col min="3852" max="4096" width="9.140625" style="38"/>
    <col min="4097" max="4097" width="5.85546875" style="38" customWidth="1"/>
    <col min="4098" max="4098" width="18.7109375" style="38" customWidth="1"/>
    <col min="4099" max="4099" width="10.5703125" style="38" customWidth="1"/>
    <col min="4100" max="4100" width="11.5703125" style="38" customWidth="1"/>
    <col min="4101" max="4101" width="15.5703125" style="38" customWidth="1"/>
    <col min="4102" max="4102" width="29" style="38" customWidth="1"/>
    <col min="4103" max="4103" width="14.28515625" style="38" customWidth="1"/>
    <col min="4104" max="4104" width="10.5703125" style="38" customWidth="1"/>
    <col min="4105" max="4105" width="17.85546875" style="38" customWidth="1"/>
    <col min="4106" max="4106" width="14" style="38" customWidth="1"/>
    <col min="4107" max="4107" width="10.42578125" style="38" customWidth="1"/>
    <col min="4108" max="4352" width="9.140625" style="38"/>
    <col min="4353" max="4353" width="5.85546875" style="38" customWidth="1"/>
    <col min="4354" max="4354" width="18.7109375" style="38" customWidth="1"/>
    <col min="4355" max="4355" width="10.5703125" style="38" customWidth="1"/>
    <col min="4356" max="4356" width="11.5703125" style="38" customWidth="1"/>
    <col min="4357" max="4357" width="15.5703125" style="38" customWidth="1"/>
    <col min="4358" max="4358" width="29" style="38" customWidth="1"/>
    <col min="4359" max="4359" width="14.28515625" style="38" customWidth="1"/>
    <col min="4360" max="4360" width="10.5703125" style="38" customWidth="1"/>
    <col min="4361" max="4361" width="17.85546875" style="38" customWidth="1"/>
    <col min="4362" max="4362" width="14" style="38" customWidth="1"/>
    <col min="4363" max="4363" width="10.42578125" style="38" customWidth="1"/>
    <col min="4364" max="4608" width="9.140625" style="38"/>
    <col min="4609" max="4609" width="5.85546875" style="38" customWidth="1"/>
    <col min="4610" max="4610" width="18.7109375" style="38" customWidth="1"/>
    <col min="4611" max="4611" width="10.5703125" style="38" customWidth="1"/>
    <col min="4612" max="4612" width="11.5703125" style="38" customWidth="1"/>
    <col min="4613" max="4613" width="15.5703125" style="38" customWidth="1"/>
    <col min="4614" max="4614" width="29" style="38" customWidth="1"/>
    <col min="4615" max="4615" width="14.28515625" style="38" customWidth="1"/>
    <col min="4616" max="4616" width="10.5703125" style="38" customWidth="1"/>
    <col min="4617" max="4617" width="17.85546875" style="38" customWidth="1"/>
    <col min="4618" max="4618" width="14" style="38" customWidth="1"/>
    <col min="4619" max="4619" width="10.42578125" style="38" customWidth="1"/>
    <col min="4620" max="4864" width="9.140625" style="38"/>
    <col min="4865" max="4865" width="5.85546875" style="38" customWidth="1"/>
    <col min="4866" max="4866" width="18.7109375" style="38" customWidth="1"/>
    <col min="4867" max="4867" width="10.5703125" style="38" customWidth="1"/>
    <col min="4868" max="4868" width="11.5703125" style="38" customWidth="1"/>
    <col min="4869" max="4869" width="15.5703125" style="38" customWidth="1"/>
    <col min="4870" max="4870" width="29" style="38" customWidth="1"/>
    <col min="4871" max="4871" width="14.28515625" style="38" customWidth="1"/>
    <col min="4872" max="4872" width="10.5703125" style="38" customWidth="1"/>
    <col min="4873" max="4873" width="17.85546875" style="38" customWidth="1"/>
    <col min="4874" max="4874" width="14" style="38" customWidth="1"/>
    <col min="4875" max="4875" width="10.42578125" style="38" customWidth="1"/>
    <col min="4876" max="5120" width="9.140625" style="38"/>
    <col min="5121" max="5121" width="5.85546875" style="38" customWidth="1"/>
    <col min="5122" max="5122" width="18.7109375" style="38" customWidth="1"/>
    <col min="5123" max="5123" width="10.5703125" style="38" customWidth="1"/>
    <col min="5124" max="5124" width="11.5703125" style="38" customWidth="1"/>
    <col min="5125" max="5125" width="15.5703125" style="38" customWidth="1"/>
    <col min="5126" max="5126" width="29" style="38" customWidth="1"/>
    <col min="5127" max="5127" width="14.28515625" style="38" customWidth="1"/>
    <col min="5128" max="5128" width="10.5703125" style="38" customWidth="1"/>
    <col min="5129" max="5129" width="17.85546875" style="38" customWidth="1"/>
    <col min="5130" max="5130" width="14" style="38" customWidth="1"/>
    <col min="5131" max="5131" width="10.42578125" style="38" customWidth="1"/>
    <col min="5132" max="5376" width="9.140625" style="38"/>
    <col min="5377" max="5377" width="5.85546875" style="38" customWidth="1"/>
    <col min="5378" max="5378" width="18.7109375" style="38" customWidth="1"/>
    <col min="5379" max="5379" width="10.5703125" style="38" customWidth="1"/>
    <col min="5380" max="5380" width="11.5703125" style="38" customWidth="1"/>
    <col min="5381" max="5381" width="15.5703125" style="38" customWidth="1"/>
    <col min="5382" max="5382" width="29" style="38" customWidth="1"/>
    <col min="5383" max="5383" width="14.28515625" style="38" customWidth="1"/>
    <col min="5384" max="5384" width="10.5703125" style="38" customWidth="1"/>
    <col min="5385" max="5385" width="17.85546875" style="38" customWidth="1"/>
    <col min="5386" max="5386" width="14" style="38" customWidth="1"/>
    <col min="5387" max="5387" width="10.42578125" style="38" customWidth="1"/>
    <col min="5388" max="5632" width="9.140625" style="38"/>
    <col min="5633" max="5633" width="5.85546875" style="38" customWidth="1"/>
    <col min="5634" max="5634" width="18.7109375" style="38" customWidth="1"/>
    <col min="5635" max="5635" width="10.5703125" style="38" customWidth="1"/>
    <col min="5636" max="5636" width="11.5703125" style="38" customWidth="1"/>
    <col min="5637" max="5637" width="15.5703125" style="38" customWidth="1"/>
    <col min="5638" max="5638" width="29" style="38" customWidth="1"/>
    <col min="5639" max="5639" width="14.28515625" style="38" customWidth="1"/>
    <col min="5640" max="5640" width="10.5703125" style="38" customWidth="1"/>
    <col min="5641" max="5641" width="17.85546875" style="38" customWidth="1"/>
    <col min="5642" max="5642" width="14" style="38" customWidth="1"/>
    <col min="5643" max="5643" width="10.42578125" style="38" customWidth="1"/>
    <col min="5644" max="5888" width="9.140625" style="38"/>
    <col min="5889" max="5889" width="5.85546875" style="38" customWidth="1"/>
    <col min="5890" max="5890" width="18.7109375" style="38" customWidth="1"/>
    <col min="5891" max="5891" width="10.5703125" style="38" customWidth="1"/>
    <col min="5892" max="5892" width="11.5703125" style="38" customWidth="1"/>
    <col min="5893" max="5893" width="15.5703125" style="38" customWidth="1"/>
    <col min="5894" max="5894" width="29" style="38" customWidth="1"/>
    <col min="5895" max="5895" width="14.28515625" style="38" customWidth="1"/>
    <col min="5896" max="5896" width="10.5703125" style="38" customWidth="1"/>
    <col min="5897" max="5897" width="17.85546875" style="38" customWidth="1"/>
    <col min="5898" max="5898" width="14" style="38" customWidth="1"/>
    <col min="5899" max="5899" width="10.42578125" style="38" customWidth="1"/>
    <col min="5900" max="6144" width="9.140625" style="38"/>
    <col min="6145" max="6145" width="5.85546875" style="38" customWidth="1"/>
    <col min="6146" max="6146" width="18.7109375" style="38" customWidth="1"/>
    <col min="6147" max="6147" width="10.5703125" style="38" customWidth="1"/>
    <col min="6148" max="6148" width="11.5703125" style="38" customWidth="1"/>
    <col min="6149" max="6149" width="15.5703125" style="38" customWidth="1"/>
    <col min="6150" max="6150" width="29" style="38" customWidth="1"/>
    <col min="6151" max="6151" width="14.28515625" style="38" customWidth="1"/>
    <col min="6152" max="6152" width="10.5703125" style="38" customWidth="1"/>
    <col min="6153" max="6153" width="17.85546875" style="38" customWidth="1"/>
    <col min="6154" max="6154" width="14" style="38" customWidth="1"/>
    <col min="6155" max="6155" width="10.42578125" style="38" customWidth="1"/>
    <col min="6156" max="6400" width="9.140625" style="38"/>
    <col min="6401" max="6401" width="5.85546875" style="38" customWidth="1"/>
    <col min="6402" max="6402" width="18.7109375" style="38" customWidth="1"/>
    <col min="6403" max="6403" width="10.5703125" style="38" customWidth="1"/>
    <col min="6404" max="6404" width="11.5703125" style="38" customWidth="1"/>
    <col min="6405" max="6405" width="15.5703125" style="38" customWidth="1"/>
    <col min="6406" max="6406" width="29" style="38" customWidth="1"/>
    <col min="6407" max="6407" width="14.28515625" style="38" customWidth="1"/>
    <col min="6408" max="6408" width="10.5703125" style="38" customWidth="1"/>
    <col min="6409" max="6409" width="17.85546875" style="38" customWidth="1"/>
    <col min="6410" max="6410" width="14" style="38" customWidth="1"/>
    <col min="6411" max="6411" width="10.42578125" style="38" customWidth="1"/>
    <col min="6412" max="6656" width="9.140625" style="38"/>
    <col min="6657" max="6657" width="5.85546875" style="38" customWidth="1"/>
    <col min="6658" max="6658" width="18.7109375" style="38" customWidth="1"/>
    <col min="6659" max="6659" width="10.5703125" style="38" customWidth="1"/>
    <col min="6660" max="6660" width="11.5703125" style="38" customWidth="1"/>
    <col min="6661" max="6661" width="15.5703125" style="38" customWidth="1"/>
    <col min="6662" max="6662" width="29" style="38" customWidth="1"/>
    <col min="6663" max="6663" width="14.28515625" style="38" customWidth="1"/>
    <col min="6664" max="6664" width="10.5703125" style="38" customWidth="1"/>
    <col min="6665" max="6665" width="17.85546875" style="38" customWidth="1"/>
    <col min="6666" max="6666" width="14" style="38" customWidth="1"/>
    <col min="6667" max="6667" width="10.42578125" style="38" customWidth="1"/>
    <col min="6668" max="6912" width="9.140625" style="38"/>
    <col min="6913" max="6913" width="5.85546875" style="38" customWidth="1"/>
    <col min="6914" max="6914" width="18.7109375" style="38" customWidth="1"/>
    <col min="6915" max="6915" width="10.5703125" style="38" customWidth="1"/>
    <col min="6916" max="6916" width="11.5703125" style="38" customWidth="1"/>
    <col min="6917" max="6917" width="15.5703125" style="38" customWidth="1"/>
    <col min="6918" max="6918" width="29" style="38" customWidth="1"/>
    <col min="6919" max="6919" width="14.28515625" style="38" customWidth="1"/>
    <col min="6920" max="6920" width="10.5703125" style="38" customWidth="1"/>
    <col min="6921" max="6921" width="17.85546875" style="38" customWidth="1"/>
    <col min="6922" max="6922" width="14" style="38" customWidth="1"/>
    <col min="6923" max="6923" width="10.42578125" style="38" customWidth="1"/>
    <col min="6924" max="7168" width="9.140625" style="38"/>
    <col min="7169" max="7169" width="5.85546875" style="38" customWidth="1"/>
    <col min="7170" max="7170" width="18.7109375" style="38" customWidth="1"/>
    <col min="7171" max="7171" width="10.5703125" style="38" customWidth="1"/>
    <col min="7172" max="7172" width="11.5703125" style="38" customWidth="1"/>
    <col min="7173" max="7173" width="15.5703125" style="38" customWidth="1"/>
    <col min="7174" max="7174" width="29" style="38" customWidth="1"/>
    <col min="7175" max="7175" width="14.28515625" style="38" customWidth="1"/>
    <col min="7176" max="7176" width="10.5703125" style="38" customWidth="1"/>
    <col min="7177" max="7177" width="17.85546875" style="38" customWidth="1"/>
    <col min="7178" max="7178" width="14" style="38" customWidth="1"/>
    <col min="7179" max="7179" width="10.42578125" style="38" customWidth="1"/>
    <col min="7180" max="7424" width="9.140625" style="38"/>
    <col min="7425" max="7425" width="5.85546875" style="38" customWidth="1"/>
    <col min="7426" max="7426" width="18.7109375" style="38" customWidth="1"/>
    <col min="7427" max="7427" width="10.5703125" style="38" customWidth="1"/>
    <col min="7428" max="7428" width="11.5703125" style="38" customWidth="1"/>
    <col min="7429" max="7429" width="15.5703125" style="38" customWidth="1"/>
    <col min="7430" max="7430" width="29" style="38" customWidth="1"/>
    <col min="7431" max="7431" width="14.28515625" style="38" customWidth="1"/>
    <col min="7432" max="7432" width="10.5703125" style="38" customWidth="1"/>
    <col min="7433" max="7433" width="17.85546875" style="38" customWidth="1"/>
    <col min="7434" max="7434" width="14" style="38" customWidth="1"/>
    <col min="7435" max="7435" width="10.42578125" style="38" customWidth="1"/>
    <col min="7436" max="7680" width="9.140625" style="38"/>
    <col min="7681" max="7681" width="5.85546875" style="38" customWidth="1"/>
    <col min="7682" max="7682" width="18.7109375" style="38" customWidth="1"/>
    <col min="7683" max="7683" width="10.5703125" style="38" customWidth="1"/>
    <col min="7684" max="7684" width="11.5703125" style="38" customWidth="1"/>
    <col min="7685" max="7685" width="15.5703125" style="38" customWidth="1"/>
    <col min="7686" max="7686" width="29" style="38" customWidth="1"/>
    <col min="7687" max="7687" width="14.28515625" style="38" customWidth="1"/>
    <col min="7688" max="7688" width="10.5703125" style="38" customWidth="1"/>
    <col min="7689" max="7689" width="17.85546875" style="38" customWidth="1"/>
    <col min="7690" max="7690" width="14" style="38" customWidth="1"/>
    <col min="7691" max="7691" width="10.42578125" style="38" customWidth="1"/>
    <col min="7692" max="7936" width="9.140625" style="38"/>
    <col min="7937" max="7937" width="5.85546875" style="38" customWidth="1"/>
    <col min="7938" max="7938" width="18.7109375" style="38" customWidth="1"/>
    <col min="7939" max="7939" width="10.5703125" style="38" customWidth="1"/>
    <col min="7940" max="7940" width="11.5703125" style="38" customWidth="1"/>
    <col min="7941" max="7941" width="15.5703125" style="38" customWidth="1"/>
    <col min="7942" max="7942" width="29" style="38" customWidth="1"/>
    <col min="7943" max="7943" width="14.28515625" style="38" customWidth="1"/>
    <col min="7944" max="7944" width="10.5703125" style="38" customWidth="1"/>
    <col min="7945" max="7945" width="17.85546875" style="38" customWidth="1"/>
    <col min="7946" max="7946" width="14" style="38" customWidth="1"/>
    <col min="7947" max="7947" width="10.42578125" style="38" customWidth="1"/>
    <col min="7948" max="8192" width="9.140625" style="38"/>
    <col min="8193" max="8193" width="5.85546875" style="38" customWidth="1"/>
    <col min="8194" max="8194" width="18.7109375" style="38" customWidth="1"/>
    <col min="8195" max="8195" width="10.5703125" style="38" customWidth="1"/>
    <col min="8196" max="8196" width="11.5703125" style="38" customWidth="1"/>
    <col min="8197" max="8197" width="15.5703125" style="38" customWidth="1"/>
    <col min="8198" max="8198" width="29" style="38" customWidth="1"/>
    <col min="8199" max="8199" width="14.28515625" style="38" customWidth="1"/>
    <col min="8200" max="8200" width="10.5703125" style="38" customWidth="1"/>
    <col min="8201" max="8201" width="17.85546875" style="38" customWidth="1"/>
    <col min="8202" max="8202" width="14" style="38" customWidth="1"/>
    <col min="8203" max="8203" width="10.42578125" style="38" customWidth="1"/>
    <col min="8204" max="8448" width="9.140625" style="38"/>
    <col min="8449" max="8449" width="5.85546875" style="38" customWidth="1"/>
    <col min="8450" max="8450" width="18.7109375" style="38" customWidth="1"/>
    <col min="8451" max="8451" width="10.5703125" style="38" customWidth="1"/>
    <col min="8452" max="8452" width="11.5703125" style="38" customWidth="1"/>
    <col min="8453" max="8453" width="15.5703125" style="38" customWidth="1"/>
    <col min="8454" max="8454" width="29" style="38" customWidth="1"/>
    <col min="8455" max="8455" width="14.28515625" style="38" customWidth="1"/>
    <col min="8456" max="8456" width="10.5703125" style="38" customWidth="1"/>
    <col min="8457" max="8457" width="17.85546875" style="38" customWidth="1"/>
    <col min="8458" max="8458" width="14" style="38" customWidth="1"/>
    <col min="8459" max="8459" width="10.42578125" style="38" customWidth="1"/>
    <col min="8460" max="8704" width="9.140625" style="38"/>
    <col min="8705" max="8705" width="5.85546875" style="38" customWidth="1"/>
    <col min="8706" max="8706" width="18.7109375" style="38" customWidth="1"/>
    <col min="8707" max="8707" width="10.5703125" style="38" customWidth="1"/>
    <col min="8708" max="8708" width="11.5703125" style="38" customWidth="1"/>
    <col min="8709" max="8709" width="15.5703125" style="38" customWidth="1"/>
    <col min="8710" max="8710" width="29" style="38" customWidth="1"/>
    <col min="8711" max="8711" width="14.28515625" style="38" customWidth="1"/>
    <col min="8712" max="8712" width="10.5703125" style="38" customWidth="1"/>
    <col min="8713" max="8713" width="17.85546875" style="38" customWidth="1"/>
    <col min="8714" max="8714" width="14" style="38" customWidth="1"/>
    <col min="8715" max="8715" width="10.42578125" style="38" customWidth="1"/>
    <col min="8716" max="8960" width="9.140625" style="38"/>
    <col min="8961" max="8961" width="5.85546875" style="38" customWidth="1"/>
    <col min="8962" max="8962" width="18.7109375" style="38" customWidth="1"/>
    <col min="8963" max="8963" width="10.5703125" style="38" customWidth="1"/>
    <col min="8964" max="8964" width="11.5703125" style="38" customWidth="1"/>
    <col min="8965" max="8965" width="15.5703125" style="38" customWidth="1"/>
    <col min="8966" max="8966" width="29" style="38" customWidth="1"/>
    <col min="8967" max="8967" width="14.28515625" style="38" customWidth="1"/>
    <col min="8968" max="8968" width="10.5703125" style="38" customWidth="1"/>
    <col min="8969" max="8969" width="17.85546875" style="38" customWidth="1"/>
    <col min="8970" max="8970" width="14" style="38" customWidth="1"/>
    <col min="8971" max="8971" width="10.42578125" style="38" customWidth="1"/>
    <col min="8972" max="9216" width="9.140625" style="38"/>
    <col min="9217" max="9217" width="5.85546875" style="38" customWidth="1"/>
    <col min="9218" max="9218" width="18.7109375" style="38" customWidth="1"/>
    <col min="9219" max="9219" width="10.5703125" style="38" customWidth="1"/>
    <col min="9220" max="9220" width="11.5703125" style="38" customWidth="1"/>
    <col min="9221" max="9221" width="15.5703125" style="38" customWidth="1"/>
    <col min="9222" max="9222" width="29" style="38" customWidth="1"/>
    <col min="9223" max="9223" width="14.28515625" style="38" customWidth="1"/>
    <col min="9224" max="9224" width="10.5703125" style="38" customWidth="1"/>
    <col min="9225" max="9225" width="17.85546875" style="38" customWidth="1"/>
    <col min="9226" max="9226" width="14" style="38" customWidth="1"/>
    <col min="9227" max="9227" width="10.42578125" style="38" customWidth="1"/>
    <col min="9228" max="9472" width="9.140625" style="38"/>
    <col min="9473" max="9473" width="5.85546875" style="38" customWidth="1"/>
    <col min="9474" max="9474" width="18.7109375" style="38" customWidth="1"/>
    <col min="9475" max="9475" width="10.5703125" style="38" customWidth="1"/>
    <col min="9476" max="9476" width="11.5703125" style="38" customWidth="1"/>
    <col min="9477" max="9477" width="15.5703125" style="38" customWidth="1"/>
    <col min="9478" max="9478" width="29" style="38" customWidth="1"/>
    <col min="9479" max="9479" width="14.28515625" style="38" customWidth="1"/>
    <col min="9480" max="9480" width="10.5703125" style="38" customWidth="1"/>
    <col min="9481" max="9481" width="17.85546875" style="38" customWidth="1"/>
    <col min="9482" max="9482" width="14" style="38" customWidth="1"/>
    <col min="9483" max="9483" width="10.42578125" style="38" customWidth="1"/>
    <col min="9484" max="9728" width="9.140625" style="38"/>
    <col min="9729" max="9729" width="5.85546875" style="38" customWidth="1"/>
    <col min="9730" max="9730" width="18.7109375" style="38" customWidth="1"/>
    <col min="9731" max="9731" width="10.5703125" style="38" customWidth="1"/>
    <col min="9732" max="9732" width="11.5703125" style="38" customWidth="1"/>
    <col min="9733" max="9733" width="15.5703125" style="38" customWidth="1"/>
    <col min="9734" max="9734" width="29" style="38" customWidth="1"/>
    <col min="9735" max="9735" width="14.28515625" style="38" customWidth="1"/>
    <col min="9736" max="9736" width="10.5703125" style="38" customWidth="1"/>
    <col min="9737" max="9737" width="17.85546875" style="38" customWidth="1"/>
    <col min="9738" max="9738" width="14" style="38" customWidth="1"/>
    <col min="9739" max="9739" width="10.42578125" style="38" customWidth="1"/>
    <col min="9740" max="9984" width="9.140625" style="38"/>
    <col min="9985" max="9985" width="5.85546875" style="38" customWidth="1"/>
    <col min="9986" max="9986" width="18.7109375" style="38" customWidth="1"/>
    <col min="9987" max="9987" width="10.5703125" style="38" customWidth="1"/>
    <col min="9988" max="9988" width="11.5703125" style="38" customWidth="1"/>
    <col min="9989" max="9989" width="15.5703125" style="38" customWidth="1"/>
    <col min="9990" max="9990" width="29" style="38" customWidth="1"/>
    <col min="9991" max="9991" width="14.28515625" style="38" customWidth="1"/>
    <col min="9992" max="9992" width="10.5703125" style="38" customWidth="1"/>
    <col min="9993" max="9993" width="17.85546875" style="38" customWidth="1"/>
    <col min="9994" max="9994" width="14" style="38" customWidth="1"/>
    <col min="9995" max="9995" width="10.42578125" style="38" customWidth="1"/>
    <col min="9996" max="10240" width="9.140625" style="38"/>
    <col min="10241" max="10241" width="5.85546875" style="38" customWidth="1"/>
    <col min="10242" max="10242" width="18.7109375" style="38" customWidth="1"/>
    <col min="10243" max="10243" width="10.5703125" style="38" customWidth="1"/>
    <col min="10244" max="10244" width="11.5703125" style="38" customWidth="1"/>
    <col min="10245" max="10245" width="15.5703125" style="38" customWidth="1"/>
    <col min="10246" max="10246" width="29" style="38" customWidth="1"/>
    <col min="10247" max="10247" width="14.28515625" style="38" customWidth="1"/>
    <col min="10248" max="10248" width="10.5703125" style="38" customWidth="1"/>
    <col min="10249" max="10249" width="17.85546875" style="38" customWidth="1"/>
    <col min="10250" max="10250" width="14" style="38" customWidth="1"/>
    <col min="10251" max="10251" width="10.42578125" style="38" customWidth="1"/>
    <col min="10252" max="10496" width="9.140625" style="38"/>
    <col min="10497" max="10497" width="5.85546875" style="38" customWidth="1"/>
    <col min="10498" max="10498" width="18.7109375" style="38" customWidth="1"/>
    <col min="10499" max="10499" width="10.5703125" style="38" customWidth="1"/>
    <col min="10500" max="10500" width="11.5703125" style="38" customWidth="1"/>
    <col min="10501" max="10501" width="15.5703125" style="38" customWidth="1"/>
    <col min="10502" max="10502" width="29" style="38" customWidth="1"/>
    <col min="10503" max="10503" width="14.28515625" style="38" customWidth="1"/>
    <col min="10504" max="10504" width="10.5703125" style="38" customWidth="1"/>
    <col min="10505" max="10505" width="17.85546875" style="38" customWidth="1"/>
    <col min="10506" max="10506" width="14" style="38" customWidth="1"/>
    <col min="10507" max="10507" width="10.42578125" style="38" customWidth="1"/>
    <col min="10508" max="10752" width="9.140625" style="38"/>
    <col min="10753" max="10753" width="5.85546875" style="38" customWidth="1"/>
    <col min="10754" max="10754" width="18.7109375" style="38" customWidth="1"/>
    <col min="10755" max="10755" width="10.5703125" style="38" customWidth="1"/>
    <col min="10756" max="10756" width="11.5703125" style="38" customWidth="1"/>
    <col min="10757" max="10757" width="15.5703125" style="38" customWidth="1"/>
    <col min="10758" max="10758" width="29" style="38" customWidth="1"/>
    <col min="10759" max="10759" width="14.28515625" style="38" customWidth="1"/>
    <col min="10760" max="10760" width="10.5703125" style="38" customWidth="1"/>
    <col min="10761" max="10761" width="17.85546875" style="38" customWidth="1"/>
    <col min="10762" max="10762" width="14" style="38" customWidth="1"/>
    <col min="10763" max="10763" width="10.42578125" style="38" customWidth="1"/>
    <col min="10764" max="11008" width="9.140625" style="38"/>
    <col min="11009" max="11009" width="5.85546875" style="38" customWidth="1"/>
    <col min="11010" max="11010" width="18.7109375" style="38" customWidth="1"/>
    <col min="11011" max="11011" width="10.5703125" style="38" customWidth="1"/>
    <col min="11012" max="11012" width="11.5703125" style="38" customWidth="1"/>
    <col min="11013" max="11013" width="15.5703125" style="38" customWidth="1"/>
    <col min="11014" max="11014" width="29" style="38" customWidth="1"/>
    <col min="11015" max="11015" width="14.28515625" style="38" customWidth="1"/>
    <col min="11016" max="11016" width="10.5703125" style="38" customWidth="1"/>
    <col min="11017" max="11017" width="17.85546875" style="38" customWidth="1"/>
    <col min="11018" max="11018" width="14" style="38" customWidth="1"/>
    <col min="11019" max="11019" width="10.42578125" style="38" customWidth="1"/>
    <col min="11020" max="11264" width="9.140625" style="38"/>
    <col min="11265" max="11265" width="5.85546875" style="38" customWidth="1"/>
    <col min="11266" max="11266" width="18.7109375" style="38" customWidth="1"/>
    <col min="11267" max="11267" width="10.5703125" style="38" customWidth="1"/>
    <col min="11268" max="11268" width="11.5703125" style="38" customWidth="1"/>
    <col min="11269" max="11269" width="15.5703125" style="38" customWidth="1"/>
    <col min="11270" max="11270" width="29" style="38" customWidth="1"/>
    <col min="11271" max="11271" width="14.28515625" style="38" customWidth="1"/>
    <col min="11272" max="11272" width="10.5703125" style="38" customWidth="1"/>
    <col min="11273" max="11273" width="17.85546875" style="38" customWidth="1"/>
    <col min="11274" max="11274" width="14" style="38" customWidth="1"/>
    <col min="11275" max="11275" width="10.42578125" style="38" customWidth="1"/>
    <col min="11276" max="11520" width="9.140625" style="38"/>
    <col min="11521" max="11521" width="5.85546875" style="38" customWidth="1"/>
    <col min="11522" max="11522" width="18.7109375" style="38" customWidth="1"/>
    <col min="11523" max="11523" width="10.5703125" style="38" customWidth="1"/>
    <col min="11524" max="11524" width="11.5703125" style="38" customWidth="1"/>
    <col min="11525" max="11525" width="15.5703125" style="38" customWidth="1"/>
    <col min="11526" max="11526" width="29" style="38" customWidth="1"/>
    <col min="11527" max="11527" width="14.28515625" style="38" customWidth="1"/>
    <col min="11528" max="11528" width="10.5703125" style="38" customWidth="1"/>
    <col min="11529" max="11529" width="17.85546875" style="38" customWidth="1"/>
    <col min="11530" max="11530" width="14" style="38" customWidth="1"/>
    <col min="11531" max="11531" width="10.42578125" style="38" customWidth="1"/>
    <col min="11532" max="11776" width="9.140625" style="38"/>
    <col min="11777" max="11777" width="5.85546875" style="38" customWidth="1"/>
    <col min="11778" max="11778" width="18.7109375" style="38" customWidth="1"/>
    <col min="11779" max="11779" width="10.5703125" style="38" customWidth="1"/>
    <col min="11780" max="11780" width="11.5703125" style="38" customWidth="1"/>
    <col min="11781" max="11781" width="15.5703125" style="38" customWidth="1"/>
    <col min="11782" max="11782" width="29" style="38" customWidth="1"/>
    <col min="11783" max="11783" width="14.28515625" style="38" customWidth="1"/>
    <col min="11784" max="11784" width="10.5703125" style="38" customWidth="1"/>
    <col min="11785" max="11785" width="17.85546875" style="38" customWidth="1"/>
    <col min="11786" max="11786" width="14" style="38" customWidth="1"/>
    <col min="11787" max="11787" width="10.42578125" style="38" customWidth="1"/>
    <col min="11788" max="12032" width="9.140625" style="38"/>
    <col min="12033" max="12033" width="5.85546875" style="38" customWidth="1"/>
    <col min="12034" max="12034" width="18.7109375" style="38" customWidth="1"/>
    <col min="12035" max="12035" width="10.5703125" style="38" customWidth="1"/>
    <col min="12036" max="12036" width="11.5703125" style="38" customWidth="1"/>
    <col min="12037" max="12037" width="15.5703125" style="38" customWidth="1"/>
    <col min="12038" max="12038" width="29" style="38" customWidth="1"/>
    <col min="12039" max="12039" width="14.28515625" style="38" customWidth="1"/>
    <col min="12040" max="12040" width="10.5703125" style="38" customWidth="1"/>
    <col min="12041" max="12041" width="17.85546875" style="38" customWidth="1"/>
    <col min="12042" max="12042" width="14" style="38" customWidth="1"/>
    <col min="12043" max="12043" width="10.42578125" style="38" customWidth="1"/>
    <col min="12044" max="12288" width="9.140625" style="38"/>
    <col min="12289" max="12289" width="5.85546875" style="38" customWidth="1"/>
    <col min="12290" max="12290" width="18.7109375" style="38" customWidth="1"/>
    <col min="12291" max="12291" width="10.5703125" style="38" customWidth="1"/>
    <col min="12292" max="12292" width="11.5703125" style="38" customWidth="1"/>
    <col min="12293" max="12293" width="15.5703125" style="38" customWidth="1"/>
    <col min="12294" max="12294" width="29" style="38" customWidth="1"/>
    <col min="12295" max="12295" width="14.28515625" style="38" customWidth="1"/>
    <col min="12296" max="12296" width="10.5703125" style="38" customWidth="1"/>
    <col min="12297" max="12297" width="17.85546875" style="38" customWidth="1"/>
    <col min="12298" max="12298" width="14" style="38" customWidth="1"/>
    <col min="12299" max="12299" width="10.42578125" style="38" customWidth="1"/>
    <col min="12300" max="12544" width="9.140625" style="38"/>
    <col min="12545" max="12545" width="5.85546875" style="38" customWidth="1"/>
    <col min="12546" max="12546" width="18.7109375" style="38" customWidth="1"/>
    <col min="12547" max="12547" width="10.5703125" style="38" customWidth="1"/>
    <col min="12548" max="12548" width="11.5703125" style="38" customWidth="1"/>
    <col min="12549" max="12549" width="15.5703125" style="38" customWidth="1"/>
    <col min="12550" max="12550" width="29" style="38" customWidth="1"/>
    <col min="12551" max="12551" width="14.28515625" style="38" customWidth="1"/>
    <col min="12552" max="12552" width="10.5703125" style="38" customWidth="1"/>
    <col min="12553" max="12553" width="17.85546875" style="38" customWidth="1"/>
    <col min="12554" max="12554" width="14" style="38" customWidth="1"/>
    <col min="12555" max="12555" width="10.42578125" style="38" customWidth="1"/>
    <col min="12556" max="12800" width="9.140625" style="38"/>
    <col min="12801" max="12801" width="5.85546875" style="38" customWidth="1"/>
    <col min="12802" max="12802" width="18.7109375" style="38" customWidth="1"/>
    <col min="12803" max="12803" width="10.5703125" style="38" customWidth="1"/>
    <col min="12804" max="12804" width="11.5703125" style="38" customWidth="1"/>
    <col min="12805" max="12805" width="15.5703125" style="38" customWidth="1"/>
    <col min="12806" max="12806" width="29" style="38" customWidth="1"/>
    <col min="12807" max="12807" width="14.28515625" style="38" customWidth="1"/>
    <col min="12808" max="12808" width="10.5703125" style="38" customWidth="1"/>
    <col min="12809" max="12809" width="17.85546875" style="38" customWidth="1"/>
    <col min="12810" max="12810" width="14" style="38" customWidth="1"/>
    <col min="12811" max="12811" width="10.42578125" style="38" customWidth="1"/>
    <col min="12812" max="13056" width="9.140625" style="38"/>
    <col min="13057" max="13057" width="5.85546875" style="38" customWidth="1"/>
    <col min="13058" max="13058" width="18.7109375" style="38" customWidth="1"/>
    <col min="13059" max="13059" width="10.5703125" style="38" customWidth="1"/>
    <col min="13060" max="13060" width="11.5703125" style="38" customWidth="1"/>
    <col min="13061" max="13061" width="15.5703125" style="38" customWidth="1"/>
    <col min="13062" max="13062" width="29" style="38" customWidth="1"/>
    <col min="13063" max="13063" width="14.28515625" style="38" customWidth="1"/>
    <col min="13064" max="13064" width="10.5703125" style="38" customWidth="1"/>
    <col min="13065" max="13065" width="17.85546875" style="38" customWidth="1"/>
    <col min="13066" max="13066" width="14" style="38" customWidth="1"/>
    <col min="13067" max="13067" width="10.42578125" style="38" customWidth="1"/>
    <col min="13068" max="13312" width="9.140625" style="38"/>
    <col min="13313" max="13313" width="5.85546875" style="38" customWidth="1"/>
    <col min="13314" max="13314" width="18.7109375" style="38" customWidth="1"/>
    <col min="13315" max="13315" width="10.5703125" style="38" customWidth="1"/>
    <col min="13316" max="13316" width="11.5703125" style="38" customWidth="1"/>
    <col min="13317" max="13317" width="15.5703125" style="38" customWidth="1"/>
    <col min="13318" max="13318" width="29" style="38" customWidth="1"/>
    <col min="13319" max="13319" width="14.28515625" style="38" customWidth="1"/>
    <col min="13320" max="13320" width="10.5703125" style="38" customWidth="1"/>
    <col min="13321" max="13321" width="17.85546875" style="38" customWidth="1"/>
    <col min="13322" max="13322" width="14" style="38" customWidth="1"/>
    <col min="13323" max="13323" width="10.42578125" style="38" customWidth="1"/>
    <col min="13324" max="13568" width="9.140625" style="38"/>
    <col min="13569" max="13569" width="5.85546875" style="38" customWidth="1"/>
    <col min="13570" max="13570" width="18.7109375" style="38" customWidth="1"/>
    <col min="13571" max="13571" width="10.5703125" style="38" customWidth="1"/>
    <col min="13572" max="13572" width="11.5703125" style="38" customWidth="1"/>
    <col min="13573" max="13573" width="15.5703125" style="38" customWidth="1"/>
    <col min="13574" max="13574" width="29" style="38" customWidth="1"/>
    <col min="13575" max="13575" width="14.28515625" style="38" customWidth="1"/>
    <col min="13576" max="13576" width="10.5703125" style="38" customWidth="1"/>
    <col min="13577" max="13577" width="17.85546875" style="38" customWidth="1"/>
    <col min="13578" max="13578" width="14" style="38" customWidth="1"/>
    <col min="13579" max="13579" width="10.42578125" style="38" customWidth="1"/>
    <col min="13580" max="13824" width="9.140625" style="38"/>
    <col min="13825" max="13825" width="5.85546875" style="38" customWidth="1"/>
    <col min="13826" max="13826" width="18.7109375" style="38" customWidth="1"/>
    <col min="13827" max="13827" width="10.5703125" style="38" customWidth="1"/>
    <col min="13828" max="13828" width="11.5703125" style="38" customWidth="1"/>
    <col min="13829" max="13829" width="15.5703125" style="38" customWidth="1"/>
    <col min="13830" max="13830" width="29" style="38" customWidth="1"/>
    <col min="13831" max="13831" width="14.28515625" style="38" customWidth="1"/>
    <col min="13832" max="13832" width="10.5703125" style="38" customWidth="1"/>
    <col min="13833" max="13833" width="17.85546875" style="38" customWidth="1"/>
    <col min="13834" max="13834" width="14" style="38" customWidth="1"/>
    <col min="13835" max="13835" width="10.42578125" style="38" customWidth="1"/>
    <col min="13836" max="14080" width="9.140625" style="38"/>
    <col min="14081" max="14081" width="5.85546875" style="38" customWidth="1"/>
    <col min="14082" max="14082" width="18.7109375" style="38" customWidth="1"/>
    <col min="14083" max="14083" width="10.5703125" style="38" customWidth="1"/>
    <col min="14084" max="14084" width="11.5703125" style="38" customWidth="1"/>
    <col min="14085" max="14085" width="15.5703125" style="38" customWidth="1"/>
    <col min="14086" max="14086" width="29" style="38" customWidth="1"/>
    <col min="14087" max="14087" width="14.28515625" style="38" customWidth="1"/>
    <col min="14088" max="14088" width="10.5703125" style="38" customWidth="1"/>
    <col min="14089" max="14089" width="17.85546875" style="38" customWidth="1"/>
    <col min="14090" max="14090" width="14" style="38" customWidth="1"/>
    <col min="14091" max="14091" width="10.42578125" style="38" customWidth="1"/>
    <col min="14092" max="14336" width="9.140625" style="38"/>
    <col min="14337" max="14337" width="5.85546875" style="38" customWidth="1"/>
    <col min="14338" max="14338" width="18.7109375" style="38" customWidth="1"/>
    <col min="14339" max="14339" width="10.5703125" style="38" customWidth="1"/>
    <col min="14340" max="14340" width="11.5703125" style="38" customWidth="1"/>
    <col min="14341" max="14341" width="15.5703125" style="38" customWidth="1"/>
    <col min="14342" max="14342" width="29" style="38" customWidth="1"/>
    <col min="14343" max="14343" width="14.28515625" style="38" customWidth="1"/>
    <col min="14344" max="14344" width="10.5703125" style="38" customWidth="1"/>
    <col min="14345" max="14345" width="17.85546875" style="38" customWidth="1"/>
    <col min="14346" max="14346" width="14" style="38" customWidth="1"/>
    <col min="14347" max="14347" width="10.42578125" style="38" customWidth="1"/>
    <col min="14348" max="14592" width="9.140625" style="38"/>
    <col min="14593" max="14593" width="5.85546875" style="38" customWidth="1"/>
    <col min="14594" max="14594" width="18.7109375" style="38" customWidth="1"/>
    <col min="14595" max="14595" width="10.5703125" style="38" customWidth="1"/>
    <col min="14596" max="14596" width="11.5703125" style="38" customWidth="1"/>
    <col min="14597" max="14597" width="15.5703125" style="38" customWidth="1"/>
    <col min="14598" max="14598" width="29" style="38" customWidth="1"/>
    <col min="14599" max="14599" width="14.28515625" style="38" customWidth="1"/>
    <col min="14600" max="14600" width="10.5703125" style="38" customWidth="1"/>
    <col min="14601" max="14601" width="17.85546875" style="38" customWidth="1"/>
    <col min="14602" max="14602" width="14" style="38" customWidth="1"/>
    <col min="14603" max="14603" width="10.42578125" style="38" customWidth="1"/>
    <col min="14604" max="14848" width="9.140625" style="38"/>
    <col min="14849" max="14849" width="5.85546875" style="38" customWidth="1"/>
    <col min="14850" max="14850" width="18.7109375" style="38" customWidth="1"/>
    <col min="14851" max="14851" width="10.5703125" style="38" customWidth="1"/>
    <col min="14852" max="14852" width="11.5703125" style="38" customWidth="1"/>
    <col min="14853" max="14853" width="15.5703125" style="38" customWidth="1"/>
    <col min="14854" max="14854" width="29" style="38" customWidth="1"/>
    <col min="14855" max="14855" width="14.28515625" style="38" customWidth="1"/>
    <col min="14856" max="14856" width="10.5703125" style="38" customWidth="1"/>
    <col min="14857" max="14857" width="17.85546875" style="38" customWidth="1"/>
    <col min="14858" max="14858" width="14" style="38" customWidth="1"/>
    <col min="14859" max="14859" width="10.42578125" style="38" customWidth="1"/>
    <col min="14860" max="15104" width="9.140625" style="38"/>
    <col min="15105" max="15105" width="5.85546875" style="38" customWidth="1"/>
    <col min="15106" max="15106" width="18.7109375" style="38" customWidth="1"/>
    <col min="15107" max="15107" width="10.5703125" style="38" customWidth="1"/>
    <col min="15108" max="15108" width="11.5703125" style="38" customWidth="1"/>
    <col min="15109" max="15109" width="15.5703125" style="38" customWidth="1"/>
    <col min="15110" max="15110" width="29" style="38" customWidth="1"/>
    <col min="15111" max="15111" width="14.28515625" style="38" customWidth="1"/>
    <col min="15112" max="15112" width="10.5703125" style="38" customWidth="1"/>
    <col min="15113" max="15113" width="17.85546875" style="38" customWidth="1"/>
    <col min="15114" max="15114" width="14" style="38" customWidth="1"/>
    <col min="15115" max="15115" width="10.42578125" style="38" customWidth="1"/>
    <col min="15116" max="15360" width="9.140625" style="38"/>
    <col min="15361" max="15361" width="5.85546875" style="38" customWidth="1"/>
    <col min="15362" max="15362" width="18.7109375" style="38" customWidth="1"/>
    <col min="15363" max="15363" width="10.5703125" style="38" customWidth="1"/>
    <col min="15364" max="15364" width="11.5703125" style="38" customWidth="1"/>
    <col min="15365" max="15365" width="15.5703125" style="38" customWidth="1"/>
    <col min="15366" max="15366" width="29" style="38" customWidth="1"/>
    <col min="15367" max="15367" width="14.28515625" style="38" customWidth="1"/>
    <col min="15368" max="15368" width="10.5703125" style="38" customWidth="1"/>
    <col min="15369" max="15369" width="17.85546875" style="38" customWidth="1"/>
    <col min="15370" max="15370" width="14" style="38" customWidth="1"/>
    <col min="15371" max="15371" width="10.42578125" style="38" customWidth="1"/>
    <col min="15372" max="15616" width="9.140625" style="38"/>
    <col min="15617" max="15617" width="5.85546875" style="38" customWidth="1"/>
    <col min="15618" max="15618" width="18.7109375" style="38" customWidth="1"/>
    <col min="15619" max="15619" width="10.5703125" style="38" customWidth="1"/>
    <col min="15620" max="15620" width="11.5703125" style="38" customWidth="1"/>
    <col min="15621" max="15621" width="15.5703125" style="38" customWidth="1"/>
    <col min="15622" max="15622" width="29" style="38" customWidth="1"/>
    <col min="15623" max="15623" width="14.28515625" style="38" customWidth="1"/>
    <col min="15624" max="15624" width="10.5703125" style="38" customWidth="1"/>
    <col min="15625" max="15625" width="17.85546875" style="38" customWidth="1"/>
    <col min="15626" max="15626" width="14" style="38" customWidth="1"/>
    <col min="15627" max="15627" width="10.42578125" style="38" customWidth="1"/>
    <col min="15628" max="15872" width="9.140625" style="38"/>
    <col min="15873" max="15873" width="5.85546875" style="38" customWidth="1"/>
    <col min="15874" max="15874" width="18.7109375" style="38" customWidth="1"/>
    <col min="15875" max="15875" width="10.5703125" style="38" customWidth="1"/>
    <col min="15876" max="15876" width="11.5703125" style="38" customWidth="1"/>
    <col min="15877" max="15877" width="15.5703125" style="38" customWidth="1"/>
    <col min="15878" max="15878" width="29" style="38" customWidth="1"/>
    <col min="15879" max="15879" width="14.28515625" style="38" customWidth="1"/>
    <col min="15880" max="15880" width="10.5703125" style="38" customWidth="1"/>
    <col min="15881" max="15881" width="17.85546875" style="38" customWidth="1"/>
    <col min="15882" max="15882" width="14" style="38" customWidth="1"/>
    <col min="15883" max="15883" width="10.42578125" style="38" customWidth="1"/>
    <col min="15884" max="16128" width="9.140625" style="38"/>
    <col min="16129" max="16129" width="5.85546875" style="38" customWidth="1"/>
    <col min="16130" max="16130" width="18.7109375" style="38" customWidth="1"/>
    <col min="16131" max="16131" width="10.5703125" style="38" customWidth="1"/>
    <col min="16132" max="16132" width="11.5703125" style="38" customWidth="1"/>
    <col min="16133" max="16133" width="15.5703125" style="38" customWidth="1"/>
    <col min="16134" max="16134" width="29" style="38" customWidth="1"/>
    <col min="16135" max="16135" width="14.28515625" style="38" customWidth="1"/>
    <col min="16136" max="16136" width="10.5703125" style="38" customWidth="1"/>
    <col min="16137" max="16137" width="17.85546875" style="38" customWidth="1"/>
    <col min="16138" max="16138" width="14" style="38" customWidth="1"/>
    <col min="16139" max="16139" width="10.42578125" style="38" customWidth="1"/>
    <col min="16140" max="16384" width="9.140625" style="38"/>
  </cols>
  <sheetData>
    <row r="1" spans="1:16" ht="18.75" customHeight="1" x14ac:dyDescent="0.25">
      <c r="K1" s="1"/>
      <c r="L1" s="1"/>
      <c r="M1" s="98" t="s">
        <v>0</v>
      </c>
      <c r="N1" s="98"/>
      <c r="O1" s="98"/>
    </row>
    <row r="2" spans="1:16" ht="20.25" customHeight="1" x14ac:dyDescent="0.25">
      <c r="A2" s="41"/>
      <c r="B2" s="42"/>
      <c r="C2" s="74"/>
      <c r="D2" s="41"/>
      <c r="E2" s="41"/>
      <c r="F2" s="41"/>
      <c r="G2" s="43"/>
      <c r="H2" s="44"/>
      <c r="I2" s="44"/>
      <c r="K2" s="4"/>
      <c r="L2" s="4"/>
      <c r="M2" s="99" t="s">
        <v>256</v>
      </c>
      <c r="N2" s="99"/>
      <c r="O2" s="99"/>
      <c r="P2" s="99"/>
    </row>
    <row r="3" spans="1:16" ht="61.5" customHeight="1" x14ac:dyDescent="0.25">
      <c r="A3" s="41"/>
      <c r="B3" s="106" t="s">
        <v>268</v>
      </c>
      <c r="C3" s="107"/>
      <c r="D3" s="107"/>
      <c r="E3" s="107"/>
      <c r="F3" s="107"/>
      <c r="G3" s="107"/>
      <c r="H3" s="107"/>
      <c r="I3" s="107"/>
      <c r="J3" s="107"/>
      <c r="K3" s="41"/>
    </row>
    <row r="4" spans="1:16" ht="31.5" customHeight="1" x14ac:dyDescent="0.25">
      <c r="A4" s="108" t="s">
        <v>257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ht="39.75" customHeight="1" x14ac:dyDescent="0.25">
      <c r="A5" s="109" t="s">
        <v>4</v>
      </c>
      <c r="B5" s="110" t="s">
        <v>5</v>
      </c>
      <c r="C5" s="112" t="s">
        <v>6</v>
      </c>
      <c r="D5" s="112"/>
      <c r="E5" s="112"/>
      <c r="F5" s="112" t="s">
        <v>7</v>
      </c>
      <c r="G5" s="112" t="s">
        <v>8</v>
      </c>
      <c r="H5" s="112"/>
      <c r="I5" s="112"/>
      <c r="J5" s="112"/>
      <c r="K5" s="113" t="s">
        <v>258</v>
      </c>
    </row>
    <row r="6" spans="1:16" ht="206.25" customHeight="1" x14ac:dyDescent="0.25">
      <c r="A6" s="109"/>
      <c r="B6" s="111"/>
      <c r="C6" s="75" t="s">
        <v>259</v>
      </c>
      <c r="D6" s="45" t="s">
        <v>260</v>
      </c>
      <c r="E6" s="45" t="s">
        <v>12</v>
      </c>
      <c r="F6" s="112"/>
      <c r="G6" s="46" t="s">
        <v>13</v>
      </c>
      <c r="H6" s="45" t="s">
        <v>261</v>
      </c>
      <c r="I6" s="45" t="s">
        <v>15</v>
      </c>
      <c r="J6" s="45" t="s">
        <v>261</v>
      </c>
      <c r="K6" s="113"/>
    </row>
    <row r="7" spans="1:16" ht="31.5" x14ac:dyDescent="0.25">
      <c r="A7" s="47">
        <v>1</v>
      </c>
      <c r="B7" s="48" t="s">
        <v>16</v>
      </c>
      <c r="C7" s="76">
        <v>1926.3</v>
      </c>
      <c r="D7" s="49">
        <v>31</v>
      </c>
      <c r="E7" s="50" t="s">
        <v>262</v>
      </c>
      <c r="F7" s="51">
        <f>C7+D7</f>
        <v>1957.3</v>
      </c>
      <c r="G7" s="52"/>
      <c r="H7" s="53"/>
      <c r="I7" s="50" t="s">
        <v>262</v>
      </c>
      <c r="J7" s="55">
        <v>47.8</v>
      </c>
      <c r="K7" s="55"/>
    </row>
    <row r="8" spans="1:16" ht="15.75" x14ac:dyDescent="0.25">
      <c r="A8" s="47">
        <v>2</v>
      </c>
      <c r="B8" s="48" t="s">
        <v>16</v>
      </c>
      <c r="C8" s="56"/>
      <c r="D8" s="49"/>
      <c r="E8" s="50"/>
      <c r="F8" s="51">
        <f t="shared" ref="F8:F21" si="0">C8+D8</f>
        <v>0</v>
      </c>
      <c r="G8" s="52"/>
      <c r="H8" s="53"/>
      <c r="I8" s="77" t="s">
        <v>265</v>
      </c>
      <c r="J8" s="78">
        <v>2.8</v>
      </c>
      <c r="K8" s="55"/>
    </row>
    <row r="9" spans="1:16" ht="15.75" x14ac:dyDescent="0.25">
      <c r="A9" s="47">
        <v>3</v>
      </c>
      <c r="B9" s="79" t="s">
        <v>16</v>
      </c>
      <c r="C9" s="80"/>
      <c r="D9" s="81">
        <v>70.900000000000006</v>
      </c>
      <c r="E9" s="82" t="s">
        <v>263</v>
      </c>
      <c r="F9" s="51">
        <v>70.900000000000006</v>
      </c>
      <c r="G9" s="52"/>
      <c r="H9" s="53"/>
      <c r="I9" s="82" t="s">
        <v>264</v>
      </c>
      <c r="J9" s="83">
        <v>14.6</v>
      </c>
      <c r="K9" s="55"/>
    </row>
    <row r="10" spans="1:16" ht="15.75" x14ac:dyDescent="0.25">
      <c r="A10" s="47">
        <v>4</v>
      </c>
      <c r="B10" s="84" t="s">
        <v>269</v>
      </c>
      <c r="C10" s="85"/>
      <c r="D10" s="86">
        <v>6</v>
      </c>
      <c r="E10" s="77" t="s">
        <v>263</v>
      </c>
      <c r="F10" s="51">
        <v>6</v>
      </c>
      <c r="G10" s="52">
        <v>2210</v>
      </c>
      <c r="H10" s="55">
        <v>0</v>
      </c>
      <c r="I10" s="50" t="s">
        <v>263</v>
      </c>
      <c r="J10" s="87">
        <v>107</v>
      </c>
      <c r="K10" s="55"/>
    </row>
    <row r="11" spans="1:16" ht="31.5" x14ac:dyDescent="0.25">
      <c r="A11" s="47">
        <v>5</v>
      </c>
      <c r="B11" s="48" t="s">
        <v>270</v>
      </c>
      <c r="C11" s="56"/>
      <c r="D11" s="88">
        <v>4</v>
      </c>
      <c r="E11" s="50" t="s">
        <v>45</v>
      </c>
      <c r="F11" s="51">
        <f t="shared" si="0"/>
        <v>4</v>
      </c>
      <c r="G11" s="52">
        <v>2220</v>
      </c>
      <c r="H11" s="55">
        <v>0</v>
      </c>
      <c r="I11" s="29"/>
      <c r="J11" s="53"/>
      <c r="K11" s="55"/>
    </row>
    <row r="12" spans="1:16" ht="15.75" x14ac:dyDescent="0.25">
      <c r="A12" s="47">
        <v>6</v>
      </c>
      <c r="B12" s="58" t="s">
        <v>269</v>
      </c>
      <c r="C12" s="56"/>
      <c r="D12" s="88">
        <v>12</v>
      </c>
      <c r="E12" s="50" t="s">
        <v>45</v>
      </c>
      <c r="F12" s="51">
        <f t="shared" si="0"/>
        <v>12</v>
      </c>
      <c r="G12" s="57">
        <v>2230</v>
      </c>
      <c r="H12" s="55">
        <v>0</v>
      </c>
      <c r="I12" s="54"/>
      <c r="J12" s="53"/>
      <c r="K12" s="55"/>
    </row>
    <row r="13" spans="1:16" ht="15.75" x14ac:dyDescent="0.25">
      <c r="A13" s="47">
        <v>7</v>
      </c>
      <c r="B13" s="58"/>
      <c r="C13" s="56"/>
      <c r="D13" s="88"/>
      <c r="E13" s="50"/>
      <c r="F13" s="51">
        <f t="shared" si="0"/>
        <v>0</v>
      </c>
      <c r="G13" s="59">
        <v>2240</v>
      </c>
      <c r="H13" s="55">
        <v>0.6</v>
      </c>
      <c r="I13" s="54"/>
      <c r="J13" s="53"/>
      <c r="K13" s="55"/>
    </row>
    <row r="14" spans="1:16" ht="15.75" x14ac:dyDescent="0.25">
      <c r="A14" s="47"/>
      <c r="B14" s="48"/>
      <c r="C14" s="56"/>
      <c r="D14" s="88"/>
      <c r="E14" s="50"/>
      <c r="F14" s="51">
        <f t="shared" si="0"/>
        <v>0</v>
      </c>
      <c r="G14" s="59">
        <v>2250</v>
      </c>
      <c r="H14" s="55"/>
      <c r="I14" s="54"/>
      <c r="J14" s="53"/>
      <c r="K14" s="55"/>
    </row>
    <row r="15" spans="1:16" ht="15.75" x14ac:dyDescent="0.25">
      <c r="A15" s="47"/>
      <c r="C15" s="56"/>
      <c r="D15" s="61"/>
      <c r="E15" s="50"/>
      <c r="F15" s="51">
        <v>0</v>
      </c>
      <c r="G15" s="52">
        <v>2271</v>
      </c>
      <c r="H15" s="55"/>
      <c r="I15" s="60"/>
      <c r="J15" s="53"/>
      <c r="K15" s="55"/>
    </row>
    <row r="16" spans="1:16" ht="15.75" x14ac:dyDescent="0.25">
      <c r="A16" s="47"/>
      <c r="B16" s="48" t="s">
        <v>266</v>
      </c>
      <c r="C16" s="56"/>
      <c r="D16" s="56"/>
      <c r="E16" s="50"/>
      <c r="F16" s="51">
        <f t="shared" si="0"/>
        <v>0</v>
      </c>
      <c r="G16" s="52">
        <v>2272</v>
      </c>
      <c r="H16" s="55"/>
      <c r="I16" s="60"/>
      <c r="J16" s="53"/>
      <c r="K16" s="55"/>
      <c r="M16" s="62"/>
    </row>
    <row r="17" spans="1:13" ht="15.75" x14ac:dyDescent="0.25">
      <c r="A17" s="47"/>
      <c r="B17" s="48"/>
      <c r="C17" s="56"/>
      <c r="D17" s="56"/>
      <c r="E17" s="50"/>
      <c r="F17" s="51">
        <f t="shared" si="0"/>
        <v>0</v>
      </c>
      <c r="G17" s="52">
        <v>2273</v>
      </c>
      <c r="H17" s="55"/>
      <c r="I17" s="60"/>
      <c r="J17" s="53"/>
      <c r="K17" s="55"/>
      <c r="M17" s="61"/>
    </row>
    <row r="18" spans="1:13" ht="15.75" x14ac:dyDescent="0.25">
      <c r="A18" s="47"/>
      <c r="B18" s="48"/>
      <c r="C18" s="56"/>
      <c r="D18" s="56"/>
      <c r="E18" s="50"/>
      <c r="F18" s="51">
        <f t="shared" si="0"/>
        <v>0</v>
      </c>
      <c r="G18" s="52">
        <v>3110</v>
      </c>
      <c r="H18" s="55">
        <v>3785.6</v>
      </c>
      <c r="I18" s="60"/>
      <c r="J18" s="53"/>
      <c r="K18" s="55"/>
    </row>
    <row r="19" spans="1:13" ht="15.75" x14ac:dyDescent="0.25">
      <c r="A19" s="47"/>
      <c r="B19" s="48"/>
      <c r="C19" s="56"/>
      <c r="D19" s="56"/>
      <c r="E19" s="50"/>
      <c r="F19" s="51">
        <f t="shared" si="0"/>
        <v>0</v>
      </c>
      <c r="G19" s="52">
        <v>3132</v>
      </c>
      <c r="H19" s="53"/>
      <c r="I19" s="60"/>
      <c r="J19" s="53"/>
      <c r="K19" s="55"/>
    </row>
    <row r="20" spans="1:13" ht="15.75" x14ac:dyDescent="0.25">
      <c r="A20" s="59"/>
      <c r="B20" s="48"/>
      <c r="C20" s="56"/>
      <c r="D20" s="56"/>
      <c r="E20" s="50"/>
      <c r="F20" s="51">
        <f t="shared" si="0"/>
        <v>0</v>
      </c>
      <c r="G20" s="52"/>
      <c r="H20" s="53"/>
      <c r="I20" s="60"/>
      <c r="J20" s="53"/>
      <c r="K20" s="55"/>
    </row>
    <row r="21" spans="1:13" ht="15.75" x14ac:dyDescent="0.25">
      <c r="A21" s="59"/>
      <c r="B21" s="58"/>
      <c r="C21" s="56"/>
      <c r="D21" s="63"/>
      <c r="E21" s="60"/>
      <c r="F21" s="51">
        <f t="shared" si="0"/>
        <v>0</v>
      </c>
      <c r="G21" s="52"/>
      <c r="H21" s="53"/>
      <c r="I21" s="60"/>
      <c r="J21" s="53"/>
      <c r="K21" s="55"/>
    </row>
    <row r="22" spans="1:13" ht="15.75" x14ac:dyDescent="0.25">
      <c r="A22" s="59"/>
      <c r="B22" s="65"/>
      <c r="C22" s="88"/>
      <c r="D22" s="66"/>
      <c r="E22" s="67"/>
      <c r="F22" s="66"/>
      <c r="G22" s="52"/>
      <c r="H22" s="53"/>
      <c r="I22" s="60"/>
      <c r="J22" s="53"/>
      <c r="K22" s="55"/>
    </row>
    <row r="23" spans="1:13" ht="31.5" x14ac:dyDescent="0.25">
      <c r="A23" s="64"/>
      <c r="B23" s="65" t="s">
        <v>31</v>
      </c>
      <c r="C23" s="88">
        <f>SUM(C7:C22)</f>
        <v>1926.3</v>
      </c>
      <c r="D23" s="66">
        <f>SUM(D7:D22)</f>
        <v>123.9</v>
      </c>
      <c r="E23" s="67"/>
      <c r="F23" s="66">
        <f>SUM(F8:F22)</f>
        <v>92.9</v>
      </c>
      <c r="G23" s="68"/>
      <c r="H23" s="69">
        <f>SUM(H10:H22)</f>
        <v>3786.2</v>
      </c>
      <c r="I23" s="70"/>
      <c r="J23" s="69">
        <f>SUM(J7:J22)</f>
        <v>172.2</v>
      </c>
      <c r="K23" s="69">
        <f>F22-H23</f>
        <v>-3786.2</v>
      </c>
    </row>
    <row r="25" spans="1:13" x14ac:dyDescent="0.25">
      <c r="B25" s="103" t="s">
        <v>267</v>
      </c>
      <c r="C25" s="103"/>
      <c r="F25" s="25"/>
    </row>
    <row r="26" spans="1:13" ht="18.75" customHeight="1" x14ac:dyDescent="0.25">
      <c r="B26" s="71"/>
      <c r="F26" s="26" t="s">
        <v>34</v>
      </c>
      <c r="G26" s="104" t="s">
        <v>271</v>
      </c>
      <c r="H26" s="105"/>
    </row>
    <row r="27" spans="1:13" ht="30" x14ac:dyDescent="0.25">
      <c r="B27" s="71" t="s">
        <v>35</v>
      </c>
      <c r="F27" s="25"/>
      <c r="G27" s="89"/>
      <c r="H27" s="89"/>
    </row>
    <row r="28" spans="1:13" ht="15.75" x14ac:dyDescent="0.25">
      <c r="F28" s="26" t="s">
        <v>34</v>
      </c>
      <c r="G28" s="104" t="s">
        <v>272</v>
      </c>
      <c r="H28" s="105"/>
    </row>
    <row r="29" spans="1:13" x14ac:dyDescent="0.25">
      <c r="G29" s="72"/>
      <c r="H29" s="27"/>
    </row>
  </sheetData>
  <mergeCells count="13">
    <mergeCell ref="B25:C25"/>
    <mergeCell ref="G26:H26"/>
    <mergeCell ref="G28:H2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пологовий  будинок  № 1</vt:lpstr>
      <vt:lpstr>КМПБ№2</vt:lpstr>
      <vt:lpstr>пологовий будинок №3</vt:lpstr>
      <vt:lpstr>пологовий будинок №5</vt:lpstr>
      <vt:lpstr>пологовий будинок №6</vt:lpstr>
      <vt:lpstr>Перинатальний центр</vt:lpstr>
      <vt:lpstr>КМПБ№2!Область_печати</vt:lpstr>
      <vt:lpstr>'пологовий  будинок  № 1'!Область_печати</vt:lpstr>
      <vt:lpstr>'пологовий будинок №3'!Область_печати</vt:lpstr>
      <vt:lpstr>'пологовий будинок №5'!Область_печати</vt:lpstr>
      <vt:lpstr>'пологовий будинок №6'!Область_печати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2021-01-14T11:33:08Z</cp:lastPrinted>
  <dcterms:created xsi:type="dcterms:W3CDTF">2017-09-06T12:41:31Z</dcterms:created>
  <dcterms:modified xsi:type="dcterms:W3CDTF">2021-01-14T12:47:11Z</dcterms:modified>
</cp:coreProperties>
</file>