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МПБ №1" sheetId="4" r:id="rId1"/>
    <sheet name="КМПБ №2" sheetId="5" r:id="rId2"/>
    <sheet name="КМБП №5" sheetId="6" r:id="rId3"/>
    <sheet name="КМБП №6" sheetId="7" r:id="rId4"/>
    <sheet name="Перинатальний центр" sheetId="8" r:id="rId5"/>
  </sheets>
  <definedNames>
    <definedName name="_xlnm.Print_Area" localSheetId="2">'КМБП №5'!$A$1:$P$56</definedName>
    <definedName name="_xlnm.Print_Area" localSheetId="3">'КМБП №6'!$A$1:$K$98</definedName>
    <definedName name="_xlnm.Print_Area" localSheetId="0">'КМПБ №1'!$A$1:$K$61</definedName>
    <definedName name="_xlnm.Print_Area" localSheetId="1">'КМПБ №2'!$A$1:$K$64</definedName>
    <definedName name="_xlnm.Print_Area" localSheetId="4">'Перинатальний центр'!$A$1:$P$56</definedName>
  </definedNames>
  <calcPr calcId="145621"/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C48" i="8"/>
  <c r="F48" i="8" s="1"/>
  <c r="D48" i="8"/>
  <c r="H48" i="8"/>
  <c r="J48" i="8"/>
  <c r="K48" i="8"/>
  <c r="F5" i="7"/>
  <c r="F6" i="7"/>
  <c r="F7" i="7"/>
  <c r="F14" i="7"/>
  <c r="F16" i="7"/>
  <c r="F17" i="7"/>
  <c r="F18" i="7"/>
  <c r="F19" i="7"/>
  <c r="F20" i="7"/>
  <c r="F21" i="7"/>
  <c r="F22" i="7"/>
  <c r="F23" i="7"/>
  <c r="F24" i="7"/>
  <c r="F47" i="7"/>
  <c r="F49" i="7"/>
  <c r="F50" i="7"/>
  <c r="F52" i="7"/>
  <c r="F53" i="7"/>
  <c r="F54" i="7"/>
  <c r="F55" i="7"/>
  <c r="F56" i="7"/>
  <c r="F57" i="7"/>
  <c r="F61" i="7"/>
  <c r="F89" i="7"/>
  <c r="C90" i="7"/>
  <c r="K90" i="7" s="1"/>
  <c r="D90" i="7"/>
  <c r="H90" i="7"/>
  <c r="J90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C48" i="6"/>
  <c r="F48" i="6" s="1"/>
  <c r="D48" i="6"/>
  <c r="H48" i="6"/>
  <c r="J48" i="6"/>
  <c r="K48" i="6"/>
  <c r="F7" i="5"/>
  <c r="F8" i="5"/>
  <c r="F9" i="5"/>
  <c r="H9" i="5"/>
  <c r="F10" i="5"/>
  <c r="H10" i="5"/>
  <c r="H56" i="5" s="1"/>
  <c r="K56" i="5" s="1"/>
  <c r="F11" i="5"/>
  <c r="H11" i="5"/>
  <c r="F12" i="5"/>
  <c r="F13" i="5"/>
  <c r="F14" i="5"/>
  <c r="H14" i="5"/>
  <c r="F15" i="5"/>
  <c r="F16" i="5"/>
  <c r="H16" i="5"/>
  <c r="F17" i="5"/>
  <c r="F18" i="5"/>
  <c r="H18" i="5"/>
  <c r="F19" i="5"/>
  <c r="F20" i="5"/>
  <c r="F21" i="5"/>
  <c r="F22" i="5"/>
  <c r="H22" i="5"/>
  <c r="F23" i="5"/>
  <c r="H23" i="5"/>
  <c r="F24" i="5"/>
  <c r="H24" i="5"/>
  <c r="F25" i="5"/>
  <c r="H25" i="5"/>
  <c r="F26" i="5"/>
  <c r="H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C56" i="5"/>
  <c r="F56" i="5" s="1"/>
  <c r="D56" i="5"/>
  <c r="J56" i="5"/>
  <c r="F5" i="4"/>
  <c r="F6" i="4"/>
  <c r="F7" i="4"/>
  <c r="F9" i="4"/>
  <c r="F10" i="4"/>
  <c r="F11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C53" i="4"/>
  <c r="D53" i="4"/>
  <c r="F53" i="4"/>
  <c r="H53" i="4"/>
  <c r="K53" i="4" s="1"/>
  <c r="J53" i="4"/>
  <c r="F90" i="7" l="1"/>
</calcChain>
</file>

<file path=xl/sharedStrings.xml><?xml version="1.0" encoding="utf-8"?>
<sst xmlns="http://schemas.openxmlformats.org/spreadsheetml/2006/main" count="378" uniqueCount="248">
  <si>
    <t>(підпис)           (ініціали і прізвище) </t>
  </si>
  <si>
    <t>Провідний  бухгалтер</t>
  </si>
  <si>
    <t>Тетяна Тутубаліна</t>
  </si>
  <si>
    <t>Директор  КНП "КМПБ№1"</t>
  </si>
  <si>
    <t xml:space="preserve">     Наталія Гончарук </t>
  </si>
  <si>
    <t>ВСЬОГО по закладу</t>
  </si>
  <si>
    <t>гель аб"юфен.100шт.</t>
  </si>
  <si>
    <t>таблетки №60 алфавит МАМА,25 уп.</t>
  </si>
  <si>
    <t xml:space="preserve"> ТОВ "ВЕНТА.ЛТД"</t>
  </si>
  <si>
    <t>аб"юфен 98 уп.</t>
  </si>
  <si>
    <t>ТОВ "Оптіма-Фарм"</t>
  </si>
  <si>
    <t>тержинан 150уп.</t>
  </si>
  <si>
    <t>ТОВ "Захід-Медіка"</t>
  </si>
  <si>
    <t>шприці одноразові 6600шт.</t>
  </si>
  <si>
    <t>ТОВ "ТЕДДІ ГРУП"</t>
  </si>
  <si>
    <t>різнокольорові стільці 28 шт.</t>
  </si>
  <si>
    <t>ваги 5 шт.</t>
  </si>
  <si>
    <t>перевозка для немовлят б/в 2 шт.</t>
  </si>
  <si>
    <t>автоклав  1шт.</t>
  </si>
  <si>
    <t>медичне крісло б/в 1 шт.</t>
  </si>
  <si>
    <t>стіл інструментальний 1 шт.</t>
  </si>
  <si>
    <t>браслетки для н/народжених 3000 шт</t>
  </si>
  <si>
    <t>диван</t>
  </si>
  <si>
    <t>стільці 20 шт.</t>
  </si>
  <si>
    <t>Фізична особа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</si>
  <si>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</si>
  <si>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</si>
  <si>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</si>
  <si>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</si>
  <si>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</si>
  <si>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</si>
  <si>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</si>
  <si>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t>Використання закладом охорони здоров'я благодійних пожертв, отриманих у грошовій (товари і послуг) формі</t>
  </si>
  <si>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</si>
  <si>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</si>
  <si>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Найменування юридичної особи (або позначення фізичної особи)</t>
  </si>
  <si>
    <t>№ пп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</si>
  <si>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</si>
  <si>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"Київський  міський  пологовий  будинок  № 1" за  3-й  квартал  2021 року </t>
  </si>
  <si>
    <t>О.А.Пустовіт</t>
  </si>
  <si>
    <t>Головний бухгалтер</t>
  </si>
  <si>
    <t>С.М.Сальніков</t>
  </si>
  <si>
    <t>Керівник установи</t>
  </si>
  <si>
    <t xml:space="preserve">     </t>
  </si>
  <si>
    <t>медичне обладнання</t>
  </si>
  <si>
    <t>меблімедичні медичні</t>
  </si>
  <si>
    <t>комп'ютерне обладнання</t>
  </si>
  <si>
    <t>Обслуговування бухг.програми</t>
  </si>
  <si>
    <t>послуги банку</t>
  </si>
  <si>
    <t xml:space="preserve">послуги зв'язку </t>
  </si>
  <si>
    <t>ремонт лабораторного обладнання</t>
  </si>
  <si>
    <t>консультативні послуги</t>
  </si>
  <si>
    <t>повірка медичного обладнання</t>
  </si>
  <si>
    <t>лабораторні послуги</t>
  </si>
  <si>
    <t>ТО дизель-генератора</t>
  </si>
  <si>
    <t>медикаменти</t>
  </si>
  <si>
    <t>опромінювач бактерицидний</t>
  </si>
  <si>
    <t>кухонний інвентар</t>
  </si>
  <si>
    <t>меблі медичні медичні</t>
  </si>
  <si>
    <t>ремкомплекти до побутової техніки</t>
  </si>
  <si>
    <t>гігрометр психрометричний</t>
  </si>
  <si>
    <t>лампи світлодіодні</t>
  </si>
  <si>
    <t>будівельні матеріали</t>
  </si>
  <si>
    <t>господарчий інвентар</t>
  </si>
  <si>
    <t>Нарахування</t>
  </si>
  <si>
    <t>Заробітна плата</t>
  </si>
  <si>
    <t>Фізичні особи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</si>
  <si>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</t>
    </r>
    <r>
      <rPr>
        <b/>
        <u/>
        <sz val="14"/>
        <color indexed="8"/>
        <rFont val="Times New Roman"/>
        <family val="1"/>
        <charset val="204"/>
      </rPr>
      <t>КНМ "КМПБ№2"</t>
    </r>
    <r>
      <rPr>
        <b/>
        <sz val="14"/>
        <color indexed="8"/>
        <rFont val="Times New Roman"/>
        <family val="1"/>
        <charset val="204"/>
      </rPr>
      <t xml:space="preserve">___за ІІІ  квартал 2021 року </t>
    </r>
  </si>
  <si>
    <t xml:space="preserve">         від ________ 2020 № ______</t>
  </si>
  <si>
    <t xml:space="preserve">          Додаток до листа</t>
  </si>
  <si>
    <t>Л.В.Шолох</t>
  </si>
  <si>
    <t>Д.О.Говсєєв</t>
  </si>
  <si>
    <t>Громадська організація "Фонд сприяння розвитку акушерської допомоги ім. С.В.Берчика"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</si>
  <si>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  <charset val="204"/>
      </rPr>
      <t xml:space="preserve"> за ІІІ квартал 2021 року </t>
    </r>
  </si>
  <si>
    <t>096-185-11-76 Анастасія</t>
  </si>
  <si>
    <t>512-40-33 Анастасія, Ірина</t>
  </si>
  <si>
    <t>І. Степанець</t>
  </si>
  <si>
    <t>С. Цемашко</t>
  </si>
  <si>
    <t>Директор</t>
  </si>
  <si>
    <t>послуги з проф.пiдготовки спецiалiстiв;</t>
  </si>
  <si>
    <t>ТОВ "Медстар Солюшенз"</t>
  </si>
  <si>
    <t>послуги з проф.пiдготовки</t>
  </si>
  <si>
    <t xml:space="preserve">ТОВ "НК "МАЙСТЕР КОУЧ                                                                                                                                                                                                                           </t>
  </si>
  <si>
    <t>консультацiйнi послуги</t>
  </si>
  <si>
    <t xml:space="preserve">ТОВ "Центр економiчної освiти"                                                                                                                                                                                                                  </t>
  </si>
  <si>
    <t>посл.з органiз.та пров..iндивiд.семiнару;</t>
  </si>
  <si>
    <t xml:space="preserve">ТОВ"ГЛОБАЛКОНСАЛТИНГ УКРАЇНА"                                                                                                                                                                                                                   </t>
  </si>
  <si>
    <t>бухгалтерськi та аудитерськi  послуги</t>
  </si>
  <si>
    <t xml:space="preserve">ТОВ"Мiжнар.школа тех.зак.та упр. якiстю"                                                                                                                                                                                                        </t>
  </si>
  <si>
    <t>Медичне обладнання(шприцеві насоси)</t>
  </si>
  <si>
    <t>ТОВ"АСКО ФАРМ"</t>
  </si>
  <si>
    <t>Медичне обладнання(фетальні монітори)</t>
  </si>
  <si>
    <t>ТОВ"АВАКОМ"</t>
  </si>
  <si>
    <t>Аспіратор вакумний</t>
  </si>
  <si>
    <t>ПП "Колар-СВ"</t>
  </si>
  <si>
    <t>пакувальна машина</t>
  </si>
  <si>
    <t>ФОП Труфанов С.В.</t>
  </si>
  <si>
    <t>комп"ютерна техніка</t>
  </si>
  <si>
    <t>ТОВ "АДВАНСЕД СЕРВІС"</t>
  </si>
  <si>
    <t>центрифуги лабораторні, мікроскопи</t>
  </si>
  <si>
    <t>ФОП Труфанов Антон Володимирович</t>
  </si>
  <si>
    <t>Поточний ремонт та обслуговування апарату ШВЛ</t>
  </si>
  <si>
    <t>ФОП"Кармін Р.В"</t>
  </si>
  <si>
    <t>Технічне обслуговування ШВЛ</t>
  </si>
  <si>
    <t>ФОП "Карплюк С.В."</t>
  </si>
  <si>
    <t>Повірка приладів тепл.енергії</t>
  </si>
  <si>
    <t>ФОП "Жалдак"</t>
  </si>
  <si>
    <t>Рекламні послуги</t>
  </si>
  <si>
    <t>ФОП "Гарбар О.О."</t>
  </si>
  <si>
    <t>Монтаж кабеля</t>
  </si>
  <si>
    <t>ФОП "Балацко М.В."</t>
  </si>
  <si>
    <t>Поточний ремонт ГПД</t>
  </si>
  <si>
    <t>ФОП "Пашиннік В.Я."</t>
  </si>
  <si>
    <t>Техогляд та випробування</t>
  </si>
  <si>
    <t>ТОВ "Підприємство Медтехсервіс"</t>
  </si>
  <si>
    <t>Послуги сертиф.аудиту сист.менедж.якості</t>
  </si>
  <si>
    <t>ТОВ "Бюро Верітас"</t>
  </si>
  <si>
    <t>Доступ до сервісу МІС</t>
  </si>
  <si>
    <t>Організ.зперевезення</t>
  </si>
  <si>
    <t>ТОВ "Епiцентр К"</t>
  </si>
  <si>
    <t>послуги з питань патентування та авторського права</t>
  </si>
  <si>
    <t xml:space="preserve">ПП "Брендiнгове агенство "Грейдс"                                                                                                                                                                                                               </t>
  </si>
  <si>
    <t>супровiд програми M.E.Doc;</t>
  </si>
  <si>
    <t xml:space="preserve">ТОВ "IХАЙВ"                                                                                                                                                                                                                                     </t>
  </si>
  <si>
    <t>ремонт та обслугов. апаратiв для анестезiї;</t>
  </si>
  <si>
    <t xml:space="preserve">ФОП Боярчук В.В.                                                                                                                                                                                                                                </t>
  </si>
  <si>
    <t>рекламнi послуги;</t>
  </si>
  <si>
    <t xml:space="preserve">ФОП Гарбар Олег Олександрович                                                                                                                                                                                                                   </t>
  </si>
  <si>
    <t>послуга озелення території, ямковий ремонт асфальтобет.покриття</t>
  </si>
  <si>
    <t>ПП"КИЇВСПЕЦБУД"</t>
  </si>
  <si>
    <t>супроводження програмного комплксу;</t>
  </si>
  <si>
    <t>ФОП Юсенков С.В.</t>
  </si>
  <si>
    <t>аварiйно-поточ.ремонт каналiзац</t>
  </si>
  <si>
    <t>ФОП Липенко М.О.</t>
  </si>
  <si>
    <t>послуги з обробки даних,супровід та обсл.АРМУ</t>
  </si>
  <si>
    <t>ФОП Кудла К.А.</t>
  </si>
  <si>
    <t>послуги з перевезення вантажiв;</t>
  </si>
  <si>
    <t>ФОП Головатюк Антон Олександрович</t>
  </si>
  <si>
    <t>послуги з ремонту та тех.обсл. обладн.</t>
  </si>
  <si>
    <t>ТОВ "Ювiс"</t>
  </si>
  <si>
    <t>iнформац-консультац. послуги;</t>
  </si>
  <si>
    <t>ТОВ "ЦЕНТР ДIЛОВОГО РОЗВИТКУ "АКЦЕНТ"</t>
  </si>
  <si>
    <t>посл. з технiч. огляду та випробув опору iзоляцiї електромережi</t>
  </si>
  <si>
    <t>ТОВ "ПОЖЕЛЕКТРО КОМ"</t>
  </si>
  <si>
    <t xml:space="preserve"> iнформацiйнi системи(надання доступу)</t>
  </si>
  <si>
    <t>архiт., iнженерн. та планув. послуги</t>
  </si>
  <si>
    <t>ТОВ "БК"АСКОН"</t>
  </si>
  <si>
    <t>технiчне обсл.внутрiшнiх та зовнiш.мереж</t>
  </si>
  <si>
    <t>ТОВ "АКВАТЕПЛОСЕРВIС"</t>
  </si>
  <si>
    <t>Послуги з питань патентування та авторського права</t>
  </si>
  <si>
    <t>ПП"Брендінгове агенство "Грейдс"</t>
  </si>
  <si>
    <t>замiна датчикiв системи охорони.</t>
  </si>
  <si>
    <t>ПП "КОМПЛЕКСИ КОНТРОЛЮ"</t>
  </si>
  <si>
    <t>тех. обслугов комп. та мереж</t>
  </si>
  <si>
    <t>МПП "КIПIД"</t>
  </si>
  <si>
    <t>послуги з консультування</t>
  </si>
  <si>
    <t xml:space="preserve">ТОВ "АЛЛЕН ГРУПП"                                                                                                                                                                                                                               </t>
  </si>
  <si>
    <t>Послуги банку</t>
  </si>
  <si>
    <t>АТ "Укрсиббанк"</t>
  </si>
  <si>
    <t>Реактиви лабораторні</t>
  </si>
  <si>
    <t>ТОВ Інтегрі Лаб</t>
  </si>
  <si>
    <t>Швидкі тести</t>
  </si>
  <si>
    <t>ФОП Хворостяний А.К.</t>
  </si>
  <si>
    <t>Вироби мед.призначення</t>
  </si>
  <si>
    <t>ТОВ Фірма Технокомплекс</t>
  </si>
  <si>
    <t>Конструкційні матеріали</t>
  </si>
  <si>
    <t>ТОВ"АТЕЛЬЄ КЕРАМІКИ"</t>
  </si>
  <si>
    <t>Полиці навісні,столи, шафи</t>
  </si>
  <si>
    <t>ФОП "Метельський І.Г."</t>
  </si>
  <si>
    <t>Підігрівач рідини</t>
  </si>
  <si>
    <t>ТОВ"ФОРМЕДІКАЛ"</t>
  </si>
  <si>
    <t>Реєстраційні журнали</t>
  </si>
  <si>
    <t>ТОВ "НВК"Профцентр"</t>
  </si>
  <si>
    <t>обладнання реанімаційне</t>
  </si>
  <si>
    <t>ТОВ"ЛЮМЕД"</t>
  </si>
  <si>
    <t>Рушники д/диспенсера,серветки</t>
  </si>
  <si>
    <t>ТОВ"ВІН САН"</t>
  </si>
  <si>
    <t>Мед.обладнання</t>
  </si>
  <si>
    <t>ТОВ"Інтерпроф"</t>
  </si>
  <si>
    <t>Бейджі</t>
  </si>
  <si>
    <t>ТОВ"24 ПРІНТ"</t>
  </si>
  <si>
    <t>періодичні видання</t>
  </si>
  <si>
    <t xml:space="preserve">ТОВ "Видавнича група АС"                                                                                                                                                                                                                        </t>
  </si>
  <si>
    <t>ваги електроннi</t>
  </si>
  <si>
    <t xml:space="preserve">ТОВ "ЛААН ЕКО ГРУП"                                                                                                                                                                                                                             </t>
  </si>
  <si>
    <t>меблi</t>
  </si>
  <si>
    <t xml:space="preserve">ТОВ "МУРАЛ"                                                                                                                                                                                                                                     </t>
  </si>
  <si>
    <t>бланки медичні</t>
  </si>
  <si>
    <t xml:space="preserve">ФОП Мiхайлiченко Олександр Федорович                                                                                                                                                                                                            </t>
  </si>
  <si>
    <t>гужовi чи ручнi вози</t>
  </si>
  <si>
    <t xml:space="preserve">ФОП Маєвська Свiтлана Анастасiївна                                                                                                                                                                                                              </t>
  </si>
  <si>
    <t>вироби домашнього текстилю</t>
  </si>
  <si>
    <t xml:space="preserve">ФОПСоколов Вiталiй Юрiйович                                                                                                                                                                                                                     </t>
  </si>
  <si>
    <t>пакувальні пакети для пакувальної машини, ліктьові диспенсери</t>
  </si>
  <si>
    <t>пеленальні матраци</t>
  </si>
  <si>
    <t>ТОВ "СІМБА БЕЙБІ"</t>
  </si>
  <si>
    <t>вироби мед.признач.(контейнер для збору голок)</t>
  </si>
  <si>
    <t>ФОП Дмитрук Олександр Юрiйович</t>
  </si>
  <si>
    <t>будiвельнi матерiали;</t>
  </si>
  <si>
    <t>ФОП Ботвина Тетяна Валерiївна</t>
  </si>
  <si>
    <t>будiв товари (тактильна стрiчка), стовпчики.</t>
  </si>
  <si>
    <t>ТОВ "СФЕРА БЛАГОУСТРОЮ"</t>
  </si>
  <si>
    <t>термосумка для комп. Кровi, акомулятор штучного холоду</t>
  </si>
  <si>
    <t>ТОВ "РедМед"</t>
  </si>
  <si>
    <t>перiодичнi видання;</t>
  </si>
  <si>
    <t>ТОВ "НВП "Фактор"</t>
  </si>
  <si>
    <t>ТОВ "МЦФЕР-Україна"</t>
  </si>
  <si>
    <t>вiзуалiзац.обладн. (клавiши)</t>
  </si>
  <si>
    <t>ТОВ "Ксенко"</t>
  </si>
  <si>
    <t>стiл кутовий,тачка одноколiсна, контейнер для ТПВ, господарчі товари, кабеля, скоби, дверцята металеві,  килимки, стелаж металевий,фарба, пензлі, кабель та інформаційне обладнання,  тримач для паперу, декор, роутер, килимове покриття,електроприбори,роутери,світильники,кухонне приладдя,сантенічні товари,суміш д/плитки.</t>
  </si>
  <si>
    <t>фасаднi таблички.</t>
  </si>
  <si>
    <t>ТОВ "ЄВРО ФОРМАТ ГРУП"</t>
  </si>
  <si>
    <t>фiльтри для бiксiв.</t>
  </si>
  <si>
    <t>ПВКП "Валлента"</t>
  </si>
  <si>
    <t>Ліки (Ніфедипін)</t>
  </si>
  <si>
    <t xml:space="preserve">ТОВ "ПОДОРОЖНИК КИЇВ"                                                                                                                                                                                                                           </t>
  </si>
  <si>
    <t>Ліки (Цефазолін)</t>
  </si>
  <si>
    <t>Дніпровська районна організація Товариства Червоного Хреста України в м. Києві</t>
  </si>
  <si>
    <t>Кондиціонер</t>
  </si>
  <si>
    <t>Меблі,принтер б/в,візок покупця б/в)</t>
  </si>
  <si>
    <t>Меблі</t>
  </si>
  <si>
    <t xml:space="preserve">Благодійної організації «Міжнародного благодійного фонду «Сприяння розвитку медицини» спільно з Комітетом з благодійності АТ «УКРСИББАНК»  </t>
  </si>
  <si>
    <t>Транскутаний детектор жовтухи(білірубіметр)</t>
  </si>
  <si>
    <t>ТОВ"Ведара Трейд"</t>
  </si>
  <si>
    <t>Стіл медичний,мийка</t>
  </si>
  <si>
    <t>Комп"ютерна техніка</t>
  </si>
  <si>
    <t>ТОВ "Люксофт-Україна"</t>
  </si>
  <si>
    <t>Пристрій неонатальний для фототерапії НО-АФ-LED</t>
  </si>
  <si>
    <t>ТОВ "Нутриція Україна"</t>
  </si>
  <si>
    <t>ТОВ "ХІПП Україна"</t>
  </si>
  <si>
    <t>Пенал однодверний -2шт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</si>
  <si>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пологовий будинок №6" за ІІІ квартал 2021 року </t>
  </si>
  <si>
    <t>Н.М. Костюкова</t>
  </si>
  <si>
    <t>В.В. Біла</t>
  </si>
  <si>
    <t>Медикаменти</t>
  </si>
  <si>
    <t>СК "Країна"</t>
  </si>
  <si>
    <t>Медтовари</t>
  </si>
  <si>
    <t>КНП "КМКЛ №5"</t>
  </si>
  <si>
    <t>Памперси</t>
  </si>
  <si>
    <t>БФ "Заради дитини"</t>
  </si>
  <si>
    <t>ТОВ "Інститут клітинної терапії"</t>
  </si>
  <si>
    <t>СК "Провідна"</t>
  </si>
  <si>
    <t>Послуга по виконанню поточного ремонту медобладнання</t>
  </si>
  <si>
    <t>БО Міжнародний Благодійний фонд "Українська біржа благодійності"</t>
  </si>
  <si>
    <t xml:space="preserve">ІНМА </t>
  </si>
  <si>
    <t>БО "Благодійний Фонд "Ранні пташки"</t>
  </si>
  <si>
    <r>
      <t xml:space="preserve">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</si>
  <si>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"Перинатальний центр м. Києва" за ІІІ квартал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</si>
</sst>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1" fillId="0" borderId="0"/>
  </cellStyleXfs>
  <cellXfs count="76">
    <xf numFmtId="0" fontId="0" fillId="0" borderId="0" xfId="0"/>
    <xf numFmtId="0" fontId="1" fillId="0" borderId="0" xfId="1"/>
    <xf numFmtId="0" fontId="3" fillId="0" borderId="0" xfId="2" applyFont="1" applyBorder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4" fillId="0" borderId="0" xfId="1" applyFont="1"/>
    <xf numFmtId="0" fontId="6" fillId="0" borderId="1" xfId="2" applyFont="1" applyBorder="1" applyAlignment="1">
      <alignment horizontal="center"/>
    </xf>
    <xf numFmtId="0" fontId="7" fillId="2" borderId="2" xfId="1" applyFont="1" applyFill="1" applyBorder="1"/>
    <xf numFmtId="4" fontId="7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/>
    <xf numFmtId="2" fontId="7" fillId="2" borderId="2" xfId="1" applyNumberFormat="1" applyFont="1" applyFill="1" applyBorder="1" applyAlignment="1">
      <alignment horizontal="center"/>
    </xf>
    <xf numFmtId="0" fontId="9" fillId="0" borderId="2" xfId="1" applyFont="1" applyBorder="1"/>
    <xf numFmtId="4" fontId="7" fillId="0" borderId="2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2" fontId="7" fillId="3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/>
    <xf numFmtId="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0" xfId="1" applyFont="1"/>
    <xf numFmtId="0" fontId="11" fillId="0" borderId="2" xfId="1" applyFont="1" applyBorder="1"/>
    <xf numFmtId="0" fontId="5" fillId="0" borderId="0" xfId="1" applyFont="1"/>
    <xf numFmtId="164" fontId="10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5" fillId="0" borderId="2" xfId="1" applyFont="1" applyBorder="1"/>
    <xf numFmtId="0" fontId="10" fillId="0" borderId="2" xfId="1" applyFont="1" applyBorder="1" applyAlignment="1">
      <alignment horizontal="center"/>
    </xf>
    <xf numFmtId="0" fontId="5" fillId="0" borderId="0" xfId="1" applyFont="1" applyAlignment="1">
      <alignment wrapText="1"/>
    </xf>
    <xf numFmtId="165" fontId="7" fillId="3" borderId="2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right" vertical="center"/>
    </xf>
    <xf numFmtId="0" fontId="12" fillId="0" borderId="2" xfId="1" applyFont="1" applyBorder="1" applyAlignment="1">
      <alignment wrapText="1"/>
    </xf>
    <xf numFmtId="0" fontId="12" fillId="0" borderId="2" xfId="1" applyFont="1" applyBorder="1"/>
    <xf numFmtId="0" fontId="12" fillId="0" borderId="2" xfId="1" applyFont="1" applyBorder="1" applyAlignment="1">
      <alignment horizontal="left" wrapText="1"/>
    </xf>
    <xf numFmtId="0" fontId="10" fillId="0" borderId="2" xfId="1" applyNumberFormat="1" applyFont="1" applyBorder="1" applyAlignment="1">
      <alignment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top" wrapText="1"/>
    </xf>
    <xf numFmtId="0" fontId="15" fillId="0" borderId="0" xfId="1" applyFont="1"/>
    <xf numFmtId="0" fontId="1" fillId="0" borderId="2" xfId="1" applyBorder="1"/>
    <xf numFmtId="0" fontId="10" fillId="0" borderId="2" xfId="1" applyFont="1" applyFill="1" applyBorder="1" applyAlignment="1">
      <alignment wrapText="1"/>
    </xf>
    <xf numFmtId="0" fontId="6" fillId="0" borderId="0" xfId="1" applyFont="1" applyAlignment="1">
      <alignment vertical="top"/>
    </xf>
    <xf numFmtId="0" fontId="15" fillId="0" borderId="0" xfId="1" applyFont="1" applyAlignment="1">
      <alignment vertical="center" wrapText="1"/>
    </xf>
    <xf numFmtId="0" fontId="20" fillId="0" borderId="0" xfId="1" applyFont="1" applyAlignment="1">
      <alignment vertical="top"/>
    </xf>
    <xf numFmtId="4" fontId="8" fillId="2" borderId="2" xfId="1" applyNumberFormat="1" applyFont="1" applyFill="1" applyBorder="1" applyAlignment="1">
      <alignment horizontal="center" vertical="top"/>
    </xf>
    <xf numFmtId="0" fontId="7" fillId="0" borderId="2" xfId="1" applyFont="1" applyFill="1" applyBorder="1"/>
    <xf numFmtId="0" fontId="5" fillId="0" borderId="3" xfId="3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/>
    </xf>
    <xf numFmtId="0" fontId="10" fillId="0" borderId="2" xfId="1" applyFont="1" applyFill="1" applyBorder="1"/>
    <xf numFmtId="0" fontId="5" fillId="0" borderId="0" xfId="3" applyFont="1" applyFill="1" applyBorder="1" applyAlignment="1">
      <alignment horizontal="left" vertical="center" wrapText="1"/>
    </xf>
    <xf numFmtId="49" fontId="21" fillId="0" borderId="2" xfId="3" applyNumberFormat="1" applyFill="1" applyBorder="1" applyAlignment="1">
      <alignment horizontal="left" wrapText="1"/>
    </xf>
    <xf numFmtId="4" fontId="9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vertical="top"/>
    </xf>
    <xf numFmtId="0" fontId="9" fillId="0" borderId="2" xfId="1" applyFont="1" applyFill="1" applyBorder="1"/>
    <xf numFmtId="0" fontId="10" fillId="0" borderId="0" xfId="1" applyFont="1" applyBorder="1" applyAlignment="1">
      <alignment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10" fillId="0" borderId="2" xfId="1" applyFont="1" applyBorder="1" applyAlignment="1">
      <alignment vertical="top" wrapText="1"/>
    </xf>
    <xf numFmtId="4" fontId="10" fillId="0" borderId="2" xfId="1" applyNumberFormat="1" applyFont="1" applyFill="1" applyBorder="1" applyAlignment="1">
      <alignment horizontal="center" vertical="top"/>
    </xf>
    <xf numFmtId="0" fontId="10" fillId="0" borderId="2" xfId="1" applyFont="1" applyBorder="1" applyAlignment="1">
      <alignment vertical="top"/>
    </xf>
    <xf numFmtId="2" fontId="7" fillId="3" borderId="2" xfId="1" applyNumberFormat="1" applyFont="1" applyFill="1" applyBorder="1" applyAlignment="1">
      <alignment horizontal="center" vertical="top"/>
    </xf>
    <xf numFmtId="4" fontId="10" fillId="0" borderId="2" xfId="1" applyNumberFormat="1" applyFont="1" applyBorder="1" applyAlignment="1">
      <alignment vertical="top"/>
    </xf>
    <xf numFmtId="2" fontId="7" fillId="0" borderId="2" xfId="1" applyNumberFormat="1" applyFont="1" applyFill="1" applyBorder="1" applyAlignment="1">
      <alignment horizontal="center"/>
    </xf>
    <xf numFmtId="0" fontId="10" fillId="0" borderId="0" xfId="1" applyFont="1" applyAlignment="1">
      <alignment wrapText="1"/>
    </xf>
    <xf numFmtId="0" fontId="5" fillId="0" borderId="1" xfId="2" applyFont="1" applyBorder="1" applyAlignment="1">
      <alignment horizontal="center"/>
    </xf>
    <xf numFmtId="0" fontId="1" fillId="0" borderId="1" xfId="1" applyBorder="1" applyAlignment="1"/>
    <xf numFmtId="0" fontId="18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top"/>
    </xf>
    <xf numFmtId="0" fontId="13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top" wrapText="1"/>
    </xf>
    <xf numFmtId="0" fontId="20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_план використання 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0"/>
      <c r="B1" s="68" t="s">
        <v>38</v>
      </c>
      <c r="C1" s="69"/>
      <c r="D1" s="69"/>
      <c r="E1" s="69"/>
      <c r="F1" s="69"/>
      <c r="G1" s="69"/>
      <c r="H1" s="69"/>
      <c r="I1" s="69"/>
      <c r="J1" s="69"/>
      <c r="K1" s="40"/>
    </row>
    <row r="2" spans="1:11" ht="31.5" customHeight="1" x14ac:dyDescent="0.25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" customHeight="1" x14ac:dyDescent="0.25">
      <c r="A3" s="71" t="s">
        <v>36</v>
      </c>
      <c r="B3" s="71" t="s">
        <v>35</v>
      </c>
      <c r="C3" s="72" t="s">
        <v>34</v>
      </c>
      <c r="D3" s="72"/>
      <c r="E3" s="72"/>
      <c r="F3" s="72" t="s">
        <v>33</v>
      </c>
      <c r="G3" s="72" t="s">
        <v>32</v>
      </c>
      <c r="H3" s="72"/>
      <c r="I3" s="72"/>
      <c r="J3" s="72"/>
      <c r="K3" s="73" t="s">
        <v>31</v>
      </c>
    </row>
    <row r="4" spans="1:11" ht="158.25" customHeight="1" x14ac:dyDescent="0.25">
      <c r="A4" s="71"/>
      <c r="B4" s="71"/>
      <c r="C4" s="38" t="s">
        <v>30</v>
      </c>
      <c r="D4" s="38" t="s">
        <v>29</v>
      </c>
      <c r="E4" s="38" t="s">
        <v>28</v>
      </c>
      <c r="F4" s="72"/>
      <c r="G4" s="39" t="s">
        <v>27</v>
      </c>
      <c r="H4" s="38" t="s">
        <v>25</v>
      </c>
      <c r="I4" s="38" t="s">
        <v>26</v>
      </c>
      <c r="J4" s="38" t="s">
        <v>25</v>
      </c>
      <c r="K4" s="73"/>
    </row>
    <row r="5" spans="1:11" ht="15.75" x14ac:dyDescent="0.25">
      <c r="A5" s="22">
        <v>1</v>
      </c>
      <c r="B5" s="18" t="s">
        <v>24</v>
      </c>
      <c r="C5" s="19">
        <v>2144.5</v>
      </c>
      <c r="D5" s="19">
        <v>15.5</v>
      </c>
      <c r="E5" s="20" t="s">
        <v>23</v>
      </c>
      <c r="F5" s="16">
        <f>SUM(C5,D5)</f>
        <v>2160</v>
      </c>
      <c r="G5" s="18">
        <v>2210</v>
      </c>
      <c r="H5" s="19">
        <v>248.5</v>
      </c>
      <c r="I5" s="20" t="s">
        <v>23</v>
      </c>
      <c r="J5" s="19">
        <v>15.5</v>
      </c>
      <c r="K5" s="13"/>
    </row>
    <row r="6" spans="1:11" ht="15.75" x14ac:dyDescent="0.25">
      <c r="A6" s="22"/>
      <c r="B6" s="18"/>
      <c r="C6" s="19"/>
      <c r="D6" s="19">
        <v>8.65</v>
      </c>
      <c r="E6" s="20" t="s">
        <v>22</v>
      </c>
      <c r="F6" s="16">
        <f>SUM(C6,D6)</f>
        <v>8.65</v>
      </c>
      <c r="G6" s="18">
        <v>2220</v>
      </c>
      <c r="H6" s="19">
        <v>884</v>
      </c>
      <c r="I6" s="20" t="s">
        <v>22</v>
      </c>
      <c r="J6" s="19">
        <v>8.65</v>
      </c>
      <c r="K6" s="13"/>
    </row>
    <row r="7" spans="1:11" ht="46.5" customHeight="1" x14ac:dyDescent="0.25">
      <c r="A7" s="22"/>
      <c r="B7" s="18"/>
      <c r="C7" s="19"/>
      <c r="D7" s="19">
        <v>17.899999999999999</v>
      </c>
      <c r="E7" s="37" t="s">
        <v>21</v>
      </c>
      <c r="F7" s="16">
        <f>SUM(C7,D7)</f>
        <v>17.899999999999999</v>
      </c>
      <c r="G7" s="18">
        <v>2230</v>
      </c>
      <c r="H7" s="19">
        <v>295.60000000000002</v>
      </c>
      <c r="I7" s="37" t="s">
        <v>21</v>
      </c>
      <c r="J7" s="19">
        <v>17.899999999999999</v>
      </c>
      <c r="K7" s="13"/>
    </row>
    <row r="8" spans="1:11" ht="46.5" customHeight="1" x14ac:dyDescent="0.25">
      <c r="A8" s="22"/>
      <c r="B8" s="18"/>
      <c r="C8" s="19"/>
      <c r="D8" s="19">
        <v>1.8</v>
      </c>
      <c r="E8" s="30" t="s">
        <v>20</v>
      </c>
      <c r="F8" s="16">
        <v>1.8</v>
      </c>
      <c r="G8" s="18">
        <v>2240</v>
      </c>
      <c r="H8" s="19">
        <v>411</v>
      </c>
      <c r="I8" s="30" t="s">
        <v>20</v>
      </c>
      <c r="J8" s="19">
        <v>1.8</v>
      </c>
      <c r="K8" s="13"/>
    </row>
    <row r="9" spans="1:11" ht="46.5" customHeight="1" x14ac:dyDescent="0.25">
      <c r="A9" s="22"/>
      <c r="B9" s="18"/>
      <c r="C9" s="19"/>
      <c r="D9" s="19">
        <v>3.3</v>
      </c>
      <c r="E9" s="36" t="s">
        <v>19</v>
      </c>
      <c r="F9" s="16">
        <f>SUM(C9,D9)</f>
        <v>3.3</v>
      </c>
      <c r="G9" s="18">
        <v>2282</v>
      </c>
      <c r="H9" s="19">
        <v>21.9</v>
      </c>
      <c r="I9" s="36" t="s">
        <v>19</v>
      </c>
      <c r="J9" s="19">
        <v>3.3</v>
      </c>
      <c r="K9" s="13"/>
    </row>
    <row r="10" spans="1:11" ht="46.5" customHeight="1" x14ac:dyDescent="0.25">
      <c r="A10" s="22"/>
      <c r="B10" s="18"/>
      <c r="C10" s="19"/>
      <c r="D10" s="19">
        <v>85</v>
      </c>
      <c r="E10" s="35" t="s">
        <v>18</v>
      </c>
      <c r="F10" s="16">
        <f>SUM(C10,D10)</f>
        <v>85</v>
      </c>
      <c r="G10" s="18">
        <v>2800</v>
      </c>
      <c r="H10" s="19">
        <v>1.7</v>
      </c>
      <c r="I10" s="35" t="s">
        <v>18</v>
      </c>
      <c r="J10" s="19">
        <v>85</v>
      </c>
      <c r="K10" s="13"/>
    </row>
    <row r="11" spans="1:11" ht="46.5" customHeight="1" x14ac:dyDescent="0.25">
      <c r="A11" s="22"/>
      <c r="B11" s="18"/>
      <c r="C11" s="19"/>
      <c r="D11" s="19">
        <v>2.6</v>
      </c>
      <c r="E11" s="34" t="s">
        <v>17</v>
      </c>
      <c r="F11" s="16">
        <f>SUM(C11,D11)</f>
        <v>2.6</v>
      </c>
      <c r="G11" s="18">
        <v>3110</v>
      </c>
      <c r="H11" s="19">
        <v>30.6</v>
      </c>
      <c r="I11" s="34" t="s">
        <v>17</v>
      </c>
      <c r="J11" s="19">
        <v>2.6</v>
      </c>
      <c r="K11" s="13"/>
    </row>
    <row r="12" spans="1:11" ht="46.5" customHeight="1" x14ac:dyDescent="0.3">
      <c r="A12" s="22"/>
      <c r="B12" s="18"/>
      <c r="C12" s="19"/>
      <c r="D12" s="19">
        <v>29</v>
      </c>
      <c r="E12" s="23" t="s">
        <v>16</v>
      </c>
      <c r="F12" s="16">
        <v>29</v>
      </c>
      <c r="G12" s="18"/>
      <c r="H12" s="19"/>
      <c r="I12" s="23" t="s">
        <v>16</v>
      </c>
      <c r="J12" s="19">
        <v>29</v>
      </c>
      <c r="K12" s="13"/>
    </row>
    <row r="13" spans="1:11" ht="33.75" customHeight="1" x14ac:dyDescent="0.25">
      <c r="A13" s="32"/>
      <c r="B13" s="18"/>
      <c r="C13" s="19"/>
      <c r="D13" s="19">
        <v>14.1</v>
      </c>
      <c r="E13" s="20" t="s">
        <v>15</v>
      </c>
      <c r="F13" s="16">
        <f t="shared" ref="F13:F53" si="0">SUM(C13,D13)</f>
        <v>14.1</v>
      </c>
      <c r="G13" s="18"/>
      <c r="H13" s="19"/>
      <c r="I13" s="20" t="s">
        <v>15</v>
      </c>
      <c r="J13" s="19">
        <v>14.1</v>
      </c>
      <c r="K13" s="13"/>
    </row>
    <row r="14" spans="1:11" ht="47.25" x14ac:dyDescent="0.25">
      <c r="A14" s="32">
        <v>2</v>
      </c>
      <c r="B14" s="18" t="s">
        <v>14</v>
      </c>
      <c r="C14" s="19"/>
      <c r="D14" s="19">
        <v>4.4000000000000004</v>
      </c>
      <c r="E14" s="20" t="s">
        <v>13</v>
      </c>
      <c r="F14" s="16">
        <f t="shared" si="0"/>
        <v>4.4000000000000004</v>
      </c>
      <c r="G14" s="18"/>
      <c r="H14" s="19"/>
      <c r="I14" s="20" t="s">
        <v>13</v>
      </c>
      <c r="J14" s="19">
        <v>4.4000000000000004</v>
      </c>
      <c r="K14" s="13"/>
    </row>
    <row r="15" spans="1:11" ht="25.5" customHeight="1" x14ac:dyDescent="0.25">
      <c r="A15" s="22">
        <v>3</v>
      </c>
      <c r="B15" s="18" t="s">
        <v>12</v>
      </c>
      <c r="C15" s="19"/>
      <c r="D15" s="19">
        <v>37.4</v>
      </c>
      <c r="E15" s="20" t="s">
        <v>11</v>
      </c>
      <c r="F15" s="16">
        <f t="shared" si="0"/>
        <v>37.4</v>
      </c>
      <c r="G15" s="18"/>
      <c r="H15" s="19"/>
      <c r="I15" s="20" t="s">
        <v>11</v>
      </c>
      <c r="J15" s="19">
        <v>37.4</v>
      </c>
      <c r="K15" s="13"/>
    </row>
    <row r="16" spans="1:11" ht="24.75" customHeight="1" x14ac:dyDescent="0.25">
      <c r="A16" s="22">
        <v>4</v>
      </c>
      <c r="B16" s="18" t="s">
        <v>10</v>
      </c>
      <c r="C16" s="19"/>
      <c r="D16" s="19">
        <v>26.01</v>
      </c>
      <c r="E16" s="20" t="s">
        <v>9</v>
      </c>
      <c r="F16" s="16">
        <f t="shared" si="0"/>
        <v>26.01</v>
      </c>
      <c r="G16" s="33"/>
      <c r="H16" s="19"/>
      <c r="I16" s="20" t="s">
        <v>9</v>
      </c>
      <c r="J16" s="19">
        <v>26.01</v>
      </c>
      <c r="K16" s="13"/>
    </row>
    <row r="17" spans="1:11" ht="47.25" x14ac:dyDescent="0.25">
      <c r="A17" s="32">
        <v>5</v>
      </c>
      <c r="B17" s="28" t="s">
        <v>8</v>
      </c>
      <c r="C17" s="19"/>
      <c r="D17" s="26">
        <v>3.0000000000000001E-3</v>
      </c>
      <c r="E17" s="30" t="s">
        <v>7</v>
      </c>
      <c r="F17" s="31">
        <f t="shared" si="0"/>
        <v>3.0000000000000001E-3</v>
      </c>
      <c r="G17" s="18"/>
      <c r="H17" s="19"/>
      <c r="I17" s="30" t="s">
        <v>7</v>
      </c>
      <c r="J17" s="26">
        <v>3.0000000000000001E-3</v>
      </c>
      <c r="K17" s="13"/>
    </row>
    <row r="18" spans="1:11" ht="56.25" x14ac:dyDescent="0.3">
      <c r="A18" s="29"/>
      <c r="B18" s="28"/>
      <c r="C18" s="19"/>
      <c r="D18" s="26">
        <v>0.01</v>
      </c>
      <c r="E18" s="27" t="s">
        <v>6</v>
      </c>
      <c r="F18" s="16">
        <f t="shared" si="0"/>
        <v>0.01</v>
      </c>
      <c r="G18" s="18"/>
      <c r="H18" s="19"/>
      <c r="I18" s="27" t="s">
        <v>6</v>
      </c>
      <c r="J18" s="26">
        <v>0.01</v>
      </c>
      <c r="K18" s="13"/>
    </row>
    <row r="19" spans="1:11" ht="15" customHeight="1" x14ac:dyDescent="0.3">
      <c r="A19" s="21"/>
      <c r="B19" s="25"/>
      <c r="C19" s="19"/>
      <c r="D19" s="19"/>
      <c r="E19" s="24"/>
      <c r="F19" s="16">
        <f t="shared" si="0"/>
        <v>0</v>
      </c>
      <c r="G19" s="18"/>
      <c r="H19" s="19"/>
      <c r="I19" s="20"/>
      <c r="J19" s="19"/>
      <c r="K19" s="13"/>
    </row>
    <row r="20" spans="1:11" ht="18.75" x14ac:dyDescent="0.3">
      <c r="A20" s="22"/>
      <c r="B20" s="18"/>
      <c r="C20" s="19"/>
      <c r="D20" s="19"/>
      <c r="E20" s="23"/>
      <c r="F20" s="16">
        <f t="shared" si="0"/>
        <v>0</v>
      </c>
      <c r="G20" s="18"/>
      <c r="H20" s="19"/>
      <c r="I20" s="20"/>
      <c r="J20" s="19"/>
      <c r="K20" s="13"/>
    </row>
    <row r="21" spans="1:11" ht="15.75" x14ac:dyDescent="0.25">
      <c r="A21" s="22"/>
      <c r="B21" s="18"/>
      <c r="C21" s="19"/>
      <c r="D21" s="19"/>
      <c r="E21" s="20"/>
      <c r="F21" s="16">
        <f t="shared" si="0"/>
        <v>0</v>
      </c>
      <c r="G21" s="18"/>
      <c r="H21" s="19"/>
      <c r="I21" s="20"/>
      <c r="J21" s="19"/>
      <c r="K21" s="13"/>
    </row>
    <row r="22" spans="1:11" ht="15.75" x14ac:dyDescent="0.25">
      <c r="A22" s="22"/>
      <c r="B22" s="18"/>
      <c r="C22" s="19"/>
      <c r="D22" s="19"/>
      <c r="E22" s="20"/>
      <c r="F22" s="16">
        <f t="shared" si="0"/>
        <v>0</v>
      </c>
      <c r="G22" s="18"/>
      <c r="H22" s="19"/>
      <c r="I22" s="20"/>
      <c r="J22" s="19"/>
      <c r="K22" s="13"/>
    </row>
    <row r="23" spans="1:11" ht="15.75" x14ac:dyDescent="0.25">
      <c r="A23" s="22"/>
      <c r="B23" s="18"/>
      <c r="C23" s="19"/>
      <c r="D23" s="19"/>
      <c r="E23" s="20"/>
      <c r="F23" s="16">
        <f t="shared" si="0"/>
        <v>0</v>
      </c>
      <c r="G23" s="18"/>
      <c r="H23" s="19"/>
      <c r="I23" s="20"/>
      <c r="J23" s="19"/>
      <c r="K23" s="13"/>
    </row>
    <row r="24" spans="1:11" ht="15.75" x14ac:dyDescent="0.25">
      <c r="A24" s="22"/>
      <c r="B24" s="18"/>
      <c r="C24" s="19"/>
      <c r="D24" s="19"/>
      <c r="E24" s="20"/>
      <c r="F24" s="16">
        <f t="shared" si="0"/>
        <v>0</v>
      </c>
      <c r="G24" s="18"/>
      <c r="H24" s="19"/>
      <c r="I24" s="20"/>
      <c r="J24" s="19"/>
      <c r="K24" s="13"/>
    </row>
    <row r="25" spans="1:11" ht="15.75" x14ac:dyDescent="0.25">
      <c r="A25" s="22"/>
      <c r="B25" s="18"/>
      <c r="C25" s="19"/>
      <c r="D25" s="19"/>
      <c r="E25" s="20"/>
      <c r="F25" s="16">
        <f t="shared" si="0"/>
        <v>0</v>
      </c>
      <c r="G25" s="18"/>
      <c r="H25" s="19"/>
      <c r="I25" s="20"/>
      <c r="J25" s="19"/>
      <c r="K25" s="13"/>
    </row>
    <row r="26" spans="1:11" ht="15.75" x14ac:dyDescent="0.25">
      <c r="A26" s="22"/>
      <c r="B26" s="18"/>
      <c r="C26" s="19"/>
      <c r="D26" s="19"/>
      <c r="E26" s="20"/>
      <c r="F26" s="16">
        <f t="shared" si="0"/>
        <v>0</v>
      </c>
      <c r="G26" s="18"/>
      <c r="H26" s="19"/>
      <c r="I26" s="20"/>
      <c r="J26" s="19"/>
      <c r="K26" s="13"/>
    </row>
    <row r="27" spans="1:11" ht="15.75" x14ac:dyDescent="0.25">
      <c r="A27" s="22"/>
      <c r="B27" s="18"/>
      <c r="C27" s="19"/>
      <c r="D27" s="19"/>
      <c r="E27" s="20"/>
      <c r="F27" s="16">
        <f t="shared" si="0"/>
        <v>0</v>
      </c>
      <c r="G27" s="18"/>
      <c r="H27" s="19"/>
      <c r="I27" s="20"/>
      <c r="J27" s="19"/>
      <c r="K27" s="13"/>
    </row>
    <row r="28" spans="1:11" ht="15.75" x14ac:dyDescent="0.25">
      <c r="A28" s="21"/>
      <c r="B28" s="18"/>
      <c r="C28" s="19"/>
      <c r="D28" s="19"/>
      <c r="E28" s="20"/>
      <c r="F28" s="16">
        <f t="shared" si="0"/>
        <v>0</v>
      </c>
      <c r="G28" s="18"/>
      <c r="H28" s="19"/>
      <c r="I28" s="20"/>
      <c r="J28" s="19"/>
      <c r="K28" s="13"/>
    </row>
    <row r="29" spans="1:11" ht="15.75" x14ac:dyDescent="0.25">
      <c r="A29" s="21"/>
      <c r="B29" s="18"/>
      <c r="C29" s="19"/>
      <c r="D29" s="19"/>
      <c r="E29" s="20"/>
      <c r="F29" s="16">
        <f t="shared" si="0"/>
        <v>0</v>
      </c>
      <c r="G29" s="18"/>
      <c r="H29" s="19"/>
      <c r="I29" s="20"/>
      <c r="J29" s="19"/>
      <c r="K29" s="13"/>
    </row>
    <row r="30" spans="1:11" ht="15.75" x14ac:dyDescent="0.25">
      <c r="A30" s="22"/>
      <c r="B30" s="18"/>
      <c r="C30" s="19"/>
      <c r="D30" s="19"/>
      <c r="E30" s="20"/>
      <c r="F30" s="16">
        <f t="shared" si="0"/>
        <v>0</v>
      </c>
      <c r="G30" s="18"/>
      <c r="H30" s="19"/>
      <c r="I30" s="20"/>
      <c r="J30" s="19"/>
      <c r="K30" s="13"/>
    </row>
    <row r="31" spans="1:11" ht="15.75" x14ac:dyDescent="0.25">
      <c r="A31" s="22"/>
      <c r="B31" s="18"/>
      <c r="C31" s="19"/>
      <c r="D31" s="19"/>
      <c r="E31" s="20"/>
      <c r="F31" s="16">
        <f t="shared" si="0"/>
        <v>0</v>
      </c>
      <c r="G31" s="18"/>
      <c r="H31" s="19"/>
      <c r="I31" s="20"/>
      <c r="J31" s="19"/>
      <c r="K31" s="13"/>
    </row>
    <row r="32" spans="1:11" ht="15.75" x14ac:dyDescent="0.25">
      <c r="A32" s="22"/>
      <c r="B32" s="18"/>
      <c r="C32" s="19"/>
      <c r="D32" s="19"/>
      <c r="E32" s="20"/>
      <c r="F32" s="16">
        <f t="shared" si="0"/>
        <v>0</v>
      </c>
      <c r="G32" s="18"/>
      <c r="H32" s="19"/>
      <c r="I32" s="20"/>
      <c r="J32" s="19"/>
      <c r="K32" s="13"/>
    </row>
    <row r="33" spans="1:11" ht="15.75" x14ac:dyDescent="0.25">
      <c r="A33" s="22"/>
      <c r="B33" s="18"/>
      <c r="C33" s="19"/>
      <c r="D33" s="19"/>
      <c r="E33" s="20"/>
      <c r="F33" s="16">
        <f t="shared" si="0"/>
        <v>0</v>
      </c>
      <c r="G33" s="18"/>
      <c r="H33" s="19"/>
      <c r="I33" s="20"/>
      <c r="J33" s="19"/>
      <c r="K33" s="13"/>
    </row>
    <row r="34" spans="1:11" ht="15.75" x14ac:dyDescent="0.25">
      <c r="A34" s="22"/>
      <c r="B34" s="18"/>
      <c r="C34" s="19"/>
      <c r="D34" s="19"/>
      <c r="E34" s="20"/>
      <c r="F34" s="16">
        <f t="shared" si="0"/>
        <v>0</v>
      </c>
      <c r="G34" s="18"/>
      <c r="H34" s="19"/>
      <c r="I34" s="20"/>
      <c r="J34" s="19"/>
      <c r="K34" s="13"/>
    </row>
    <row r="35" spans="1:11" ht="15.75" x14ac:dyDescent="0.25">
      <c r="A35" s="22"/>
      <c r="B35" s="18"/>
      <c r="C35" s="19"/>
      <c r="D35" s="19"/>
      <c r="E35" s="20"/>
      <c r="F35" s="16">
        <f t="shared" si="0"/>
        <v>0</v>
      </c>
      <c r="G35" s="18"/>
      <c r="H35" s="19"/>
      <c r="I35" s="20"/>
      <c r="J35" s="19"/>
      <c r="K35" s="13"/>
    </row>
    <row r="36" spans="1:11" ht="15.75" x14ac:dyDescent="0.25">
      <c r="A36" s="22"/>
      <c r="B36" s="18"/>
      <c r="C36" s="19"/>
      <c r="D36" s="19"/>
      <c r="E36" s="20"/>
      <c r="F36" s="16">
        <f t="shared" si="0"/>
        <v>0</v>
      </c>
      <c r="G36" s="18"/>
      <c r="H36" s="19"/>
      <c r="I36" s="20"/>
      <c r="J36" s="19"/>
      <c r="K36" s="13"/>
    </row>
    <row r="37" spans="1:11" ht="15.75" x14ac:dyDescent="0.25">
      <c r="A37" s="22"/>
      <c r="B37" s="18"/>
      <c r="C37" s="19"/>
      <c r="D37" s="19"/>
      <c r="E37" s="20"/>
      <c r="F37" s="16">
        <f t="shared" si="0"/>
        <v>0</v>
      </c>
      <c r="G37" s="18"/>
      <c r="H37" s="19"/>
      <c r="I37" s="20"/>
      <c r="J37" s="19"/>
      <c r="K37" s="13"/>
    </row>
    <row r="38" spans="1:11" ht="15.75" x14ac:dyDescent="0.25">
      <c r="A38" s="21"/>
      <c r="B38" s="18"/>
      <c r="C38" s="19"/>
      <c r="D38" s="19"/>
      <c r="E38" s="20"/>
      <c r="F38" s="16">
        <f t="shared" si="0"/>
        <v>0</v>
      </c>
      <c r="G38" s="18"/>
      <c r="H38" s="19"/>
      <c r="I38" s="20"/>
      <c r="J38" s="19"/>
      <c r="K38" s="13"/>
    </row>
    <row r="39" spans="1:11" ht="15.75" x14ac:dyDescent="0.25">
      <c r="A39" s="21"/>
      <c r="B39" s="18"/>
      <c r="C39" s="19"/>
      <c r="D39" s="19"/>
      <c r="E39" s="20"/>
      <c r="F39" s="16">
        <f t="shared" si="0"/>
        <v>0</v>
      </c>
      <c r="G39" s="18"/>
      <c r="H39" s="19"/>
      <c r="I39" s="20"/>
      <c r="J39" s="19"/>
      <c r="K39" s="13"/>
    </row>
    <row r="40" spans="1:11" ht="15.75" x14ac:dyDescent="0.25">
      <c r="A40" s="22"/>
      <c r="B40" s="18"/>
      <c r="C40" s="19"/>
      <c r="D40" s="19"/>
      <c r="E40" s="20"/>
      <c r="F40" s="16">
        <f t="shared" si="0"/>
        <v>0</v>
      </c>
      <c r="G40" s="18"/>
      <c r="H40" s="19"/>
      <c r="I40" s="20"/>
      <c r="J40" s="19"/>
      <c r="K40" s="13"/>
    </row>
    <row r="41" spans="1:11" ht="15.75" x14ac:dyDescent="0.25">
      <c r="A41" s="22"/>
      <c r="B41" s="18"/>
      <c r="C41" s="19"/>
      <c r="D41" s="19"/>
      <c r="E41" s="20"/>
      <c r="F41" s="16">
        <f t="shared" si="0"/>
        <v>0</v>
      </c>
      <c r="G41" s="18"/>
      <c r="H41" s="19"/>
      <c r="I41" s="20"/>
      <c r="J41" s="19"/>
      <c r="K41" s="13"/>
    </row>
    <row r="42" spans="1:11" ht="15.75" x14ac:dyDescent="0.25">
      <c r="A42" s="22"/>
      <c r="B42" s="18"/>
      <c r="C42" s="19"/>
      <c r="D42" s="19"/>
      <c r="E42" s="20"/>
      <c r="F42" s="16">
        <f t="shared" si="0"/>
        <v>0</v>
      </c>
      <c r="G42" s="18"/>
      <c r="H42" s="19"/>
      <c r="I42" s="20"/>
      <c r="J42" s="19"/>
      <c r="K42" s="13"/>
    </row>
    <row r="43" spans="1:11" ht="15.75" x14ac:dyDescent="0.25">
      <c r="A43" s="22"/>
      <c r="B43" s="18"/>
      <c r="C43" s="19"/>
      <c r="D43" s="19"/>
      <c r="E43" s="20"/>
      <c r="F43" s="16">
        <f t="shared" si="0"/>
        <v>0</v>
      </c>
      <c r="G43" s="18"/>
      <c r="H43" s="19"/>
      <c r="I43" s="20"/>
      <c r="J43" s="19"/>
      <c r="K43" s="13"/>
    </row>
    <row r="44" spans="1:11" ht="15.75" x14ac:dyDescent="0.25">
      <c r="A44" s="22"/>
      <c r="B44" s="18"/>
      <c r="C44" s="19"/>
      <c r="D44" s="19"/>
      <c r="E44" s="20"/>
      <c r="F44" s="16">
        <f t="shared" si="0"/>
        <v>0</v>
      </c>
      <c r="G44" s="18"/>
      <c r="H44" s="19"/>
      <c r="I44" s="20"/>
      <c r="J44" s="19"/>
      <c r="K44" s="13"/>
    </row>
    <row r="45" spans="1:11" ht="15.75" x14ac:dyDescent="0.25">
      <c r="A45" s="22"/>
      <c r="B45" s="18"/>
      <c r="C45" s="19"/>
      <c r="D45" s="19"/>
      <c r="E45" s="20"/>
      <c r="F45" s="16">
        <f t="shared" si="0"/>
        <v>0</v>
      </c>
      <c r="G45" s="18"/>
      <c r="H45" s="19"/>
      <c r="I45" s="20"/>
      <c r="J45" s="19"/>
      <c r="K45" s="13"/>
    </row>
    <row r="46" spans="1:11" ht="15.75" x14ac:dyDescent="0.25">
      <c r="A46" s="22"/>
      <c r="B46" s="18"/>
      <c r="C46" s="19"/>
      <c r="D46" s="19"/>
      <c r="E46" s="20"/>
      <c r="F46" s="16">
        <f t="shared" si="0"/>
        <v>0</v>
      </c>
      <c r="G46" s="18"/>
      <c r="H46" s="19"/>
      <c r="I46" s="20"/>
      <c r="J46" s="19"/>
      <c r="K46" s="13"/>
    </row>
    <row r="47" spans="1:11" ht="15.75" x14ac:dyDescent="0.25">
      <c r="A47" s="22"/>
      <c r="B47" s="18"/>
      <c r="C47" s="19"/>
      <c r="D47" s="19"/>
      <c r="E47" s="20"/>
      <c r="F47" s="16">
        <f t="shared" si="0"/>
        <v>0</v>
      </c>
      <c r="G47" s="18"/>
      <c r="H47" s="19"/>
      <c r="I47" s="20"/>
      <c r="J47" s="19"/>
      <c r="K47" s="13"/>
    </row>
    <row r="48" spans="1:11" ht="15.75" x14ac:dyDescent="0.25">
      <c r="A48" s="21"/>
      <c r="B48" s="18"/>
      <c r="C48" s="19"/>
      <c r="D48" s="19"/>
      <c r="E48" s="20"/>
      <c r="F48" s="16">
        <f t="shared" si="0"/>
        <v>0</v>
      </c>
      <c r="G48" s="18"/>
      <c r="H48" s="19"/>
      <c r="I48" s="20"/>
      <c r="J48" s="19"/>
      <c r="K48" s="13"/>
    </row>
    <row r="49" spans="1:11" ht="15.75" x14ac:dyDescent="0.25">
      <c r="A49" s="21"/>
      <c r="B49" s="18"/>
      <c r="C49" s="19"/>
      <c r="D49" s="19"/>
      <c r="E49" s="20"/>
      <c r="F49" s="16">
        <f t="shared" si="0"/>
        <v>0</v>
      </c>
      <c r="G49" s="18"/>
      <c r="H49" s="19"/>
      <c r="I49" s="20"/>
      <c r="J49" s="19"/>
      <c r="K49" s="13"/>
    </row>
    <row r="50" spans="1:11" ht="15.75" x14ac:dyDescent="0.25">
      <c r="A50" s="17"/>
      <c r="B50" s="18"/>
      <c r="C50" s="14"/>
      <c r="D50" s="14"/>
      <c r="E50" s="15"/>
      <c r="F50" s="16">
        <f t="shared" si="0"/>
        <v>0</v>
      </c>
      <c r="G50" s="12"/>
      <c r="H50" s="14"/>
      <c r="I50" s="15"/>
      <c r="J50" s="14"/>
      <c r="K50" s="13"/>
    </row>
    <row r="51" spans="1:11" ht="15.75" x14ac:dyDescent="0.25">
      <c r="A51" s="17"/>
      <c r="B51" s="12"/>
      <c r="C51" s="14"/>
      <c r="D51" s="14"/>
      <c r="E51" s="15"/>
      <c r="F51" s="16">
        <f t="shared" si="0"/>
        <v>0</v>
      </c>
      <c r="G51" s="12"/>
      <c r="H51" s="14"/>
      <c r="I51" s="15"/>
      <c r="J51" s="14"/>
      <c r="K51" s="13"/>
    </row>
    <row r="52" spans="1:11" ht="15.75" x14ac:dyDescent="0.25">
      <c r="A52" s="17"/>
      <c r="B52" s="12"/>
      <c r="C52" s="14"/>
      <c r="D52" s="14"/>
      <c r="E52" s="15"/>
      <c r="F52" s="16">
        <f t="shared" si="0"/>
        <v>0</v>
      </c>
      <c r="G52" s="12"/>
      <c r="H52" s="14"/>
      <c r="I52" s="15"/>
      <c r="J52" s="14"/>
      <c r="K52" s="13"/>
    </row>
    <row r="53" spans="1:11" ht="15.75" x14ac:dyDescent="0.25">
      <c r="A53" s="12"/>
      <c r="B53" s="12"/>
      <c r="C53" s="8">
        <f>SUM(C5:C52)</f>
        <v>2144.5</v>
      </c>
      <c r="D53" s="8">
        <f>SUM(D5:D52)</f>
        <v>245.67299999999994</v>
      </c>
      <c r="E53" s="9"/>
      <c r="F53" s="11">
        <f t="shared" si="0"/>
        <v>2390.1729999999998</v>
      </c>
      <c r="G53" s="10"/>
      <c r="H53" s="8">
        <f>SUM(H5:H52)</f>
        <v>1893.3</v>
      </c>
      <c r="I53" s="9"/>
      <c r="J53" s="8">
        <f>SUM(J5:J52)</f>
        <v>245.67299999999994</v>
      </c>
      <c r="K53" s="7">
        <f>C53-H53</f>
        <v>251.20000000000005</v>
      </c>
    </row>
    <row r="54" spans="1:11" ht="15.75" x14ac:dyDescent="0.25">
      <c r="B54" s="6" t="s">
        <v>5</v>
      </c>
    </row>
    <row r="56" spans="1:11" ht="15.75" x14ac:dyDescent="0.25">
      <c r="F56" s="5"/>
      <c r="G56" s="66" t="s">
        <v>4</v>
      </c>
      <c r="H56" s="67"/>
    </row>
    <row r="57" spans="1:11" x14ac:dyDescent="0.25">
      <c r="B57" s="4" t="s">
        <v>3</v>
      </c>
      <c r="F57" s="3" t="s">
        <v>0</v>
      </c>
      <c r="G57" s="2"/>
      <c r="H57" s="2"/>
    </row>
    <row r="58" spans="1:11" ht="15.75" x14ac:dyDescent="0.25">
      <c r="B58" s="4"/>
      <c r="F58" s="5"/>
      <c r="G58" s="66" t="s">
        <v>2</v>
      </c>
      <c r="H58" s="67"/>
    </row>
    <row r="59" spans="1:11" x14ac:dyDescent="0.25">
      <c r="B59" s="4" t="s">
        <v>1</v>
      </c>
      <c r="F59" s="3" t="s">
        <v>0</v>
      </c>
      <c r="G59" s="2"/>
      <c r="H59" s="2"/>
    </row>
  </sheetData>
  <mergeCells count="10">
    <mergeCell ref="G56:H56"/>
    <mergeCell ref="G58:H58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3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="80" zoomScaleNormal="80" workbookViewId="0">
      <selection activeCell="C10" sqref="C10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6" ht="18.75" customHeight="1" x14ac:dyDescent="0.25">
      <c r="K1" s="45"/>
      <c r="L1" s="45"/>
      <c r="M1" s="74" t="s">
        <v>69</v>
      </c>
      <c r="N1" s="74"/>
      <c r="O1" s="74"/>
    </row>
    <row r="2" spans="1:16" ht="20.25" customHeight="1" x14ac:dyDescent="0.25">
      <c r="A2" s="40"/>
      <c r="B2" s="40"/>
      <c r="C2" s="40"/>
      <c r="D2" s="40"/>
      <c r="E2" s="40"/>
      <c r="F2" s="40"/>
      <c r="G2" s="40"/>
      <c r="H2" s="44"/>
      <c r="I2" s="44"/>
      <c r="K2" s="43"/>
      <c r="L2" s="43"/>
      <c r="M2" s="75" t="s">
        <v>68</v>
      </c>
      <c r="N2" s="75"/>
      <c r="O2" s="75"/>
      <c r="P2" s="75"/>
    </row>
    <row r="3" spans="1:16" ht="61.5" customHeight="1" x14ac:dyDescent="0.25">
      <c r="A3" s="40"/>
      <c r="B3" s="68" t="s">
        <v>67</v>
      </c>
      <c r="C3" s="69"/>
      <c r="D3" s="69"/>
      <c r="E3" s="69"/>
      <c r="F3" s="69"/>
      <c r="G3" s="69"/>
      <c r="H3" s="69"/>
      <c r="I3" s="69"/>
      <c r="J3" s="69"/>
      <c r="K3" s="40"/>
    </row>
    <row r="4" spans="1:16" ht="31.5" customHeight="1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6" ht="33" customHeight="1" x14ac:dyDescent="0.25">
      <c r="A5" s="71" t="s">
        <v>36</v>
      </c>
      <c r="B5" s="71" t="s">
        <v>35</v>
      </c>
      <c r="C5" s="72" t="s">
        <v>34</v>
      </c>
      <c r="D5" s="72"/>
      <c r="E5" s="72"/>
      <c r="F5" s="72" t="s">
        <v>33</v>
      </c>
      <c r="G5" s="72" t="s">
        <v>32</v>
      </c>
      <c r="H5" s="72"/>
      <c r="I5" s="72"/>
      <c r="J5" s="72"/>
      <c r="K5" s="73" t="s">
        <v>31</v>
      </c>
    </row>
    <row r="6" spans="1:16" ht="158.25" customHeight="1" x14ac:dyDescent="0.25">
      <c r="A6" s="71"/>
      <c r="B6" s="71"/>
      <c r="C6" s="38" t="s">
        <v>30</v>
      </c>
      <c r="D6" s="38" t="s">
        <v>29</v>
      </c>
      <c r="E6" s="38" t="s">
        <v>28</v>
      </c>
      <c r="F6" s="72"/>
      <c r="G6" s="39" t="s">
        <v>27</v>
      </c>
      <c r="H6" s="38" t="s">
        <v>25</v>
      </c>
      <c r="I6" s="38" t="s">
        <v>26</v>
      </c>
      <c r="J6" s="38" t="s">
        <v>25</v>
      </c>
      <c r="K6" s="73"/>
    </row>
    <row r="7" spans="1:16" ht="31.15" customHeight="1" x14ac:dyDescent="0.25">
      <c r="A7" s="22">
        <v>1</v>
      </c>
      <c r="B7" s="18" t="s">
        <v>66</v>
      </c>
      <c r="C7" s="19">
        <v>986.83</v>
      </c>
      <c r="D7" s="19"/>
      <c r="E7" s="20"/>
      <c r="F7" s="16">
        <f t="shared" ref="F7:F38" si="0">SUM(C7,D7)</f>
        <v>986.83</v>
      </c>
      <c r="G7" s="29">
        <v>2111</v>
      </c>
      <c r="H7" s="29">
        <v>41.08</v>
      </c>
      <c r="I7" s="29" t="s">
        <v>65</v>
      </c>
      <c r="J7" s="29"/>
      <c r="K7" s="13"/>
    </row>
    <row r="8" spans="1:16" ht="15.75" x14ac:dyDescent="0.25">
      <c r="A8" s="22"/>
      <c r="B8" s="18"/>
      <c r="C8" s="19"/>
      <c r="D8" s="19"/>
      <c r="E8" s="20"/>
      <c r="F8" s="16">
        <f t="shared" si="0"/>
        <v>0</v>
      </c>
      <c r="G8" s="29">
        <v>2120</v>
      </c>
      <c r="H8" s="19">
        <v>9.0399999999999991</v>
      </c>
      <c r="I8" s="42" t="s">
        <v>64</v>
      </c>
      <c r="J8" s="19"/>
      <c r="K8" s="13"/>
    </row>
    <row r="9" spans="1:16" ht="31.5" x14ac:dyDescent="0.25">
      <c r="A9" s="22"/>
      <c r="B9" s="18"/>
      <c r="C9" s="19"/>
      <c r="D9" s="19"/>
      <c r="E9" s="20"/>
      <c r="F9" s="16">
        <f t="shared" si="0"/>
        <v>0</v>
      </c>
      <c r="G9" s="29">
        <v>2210</v>
      </c>
      <c r="H9" s="19">
        <f>25.4+5.52</f>
        <v>30.919999999999998</v>
      </c>
      <c r="I9" s="42" t="s">
        <v>46</v>
      </c>
      <c r="J9" s="41"/>
      <c r="K9" s="13"/>
    </row>
    <row r="10" spans="1:16" ht="15.75" x14ac:dyDescent="0.25">
      <c r="A10" s="22"/>
      <c r="B10" s="18"/>
      <c r="C10" s="19"/>
      <c r="D10" s="19"/>
      <c r="E10" s="20"/>
      <c r="F10" s="16">
        <f t="shared" si="0"/>
        <v>0</v>
      </c>
      <c r="G10" s="29"/>
      <c r="H10" s="19">
        <f>4.7+134.61</f>
        <v>139.31</v>
      </c>
      <c r="I10" s="42" t="s">
        <v>63</v>
      </c>
      <c r="J10" s="41"/>
      <c r="K10" s="13"/>
    </row>
    <row r="11" spans="1:16" ht="15.75" x14ac:dyDescent="0.25">
      <c r="A11" s="22"/>
      <c r="B11" s="18"/>
      <c r="C11" s="19"/>
      <c r="D11" s="19"/>
      <c r="E11" s="20"/>
      <c r="F11" s="16">
        <f t="shared" si="0"/>
        <v>0</v>
      </c>
      <c r="G11" s="29"/>
      <c r="H11" s="19">
        <f>6.1+7.2</f>
        <v>13.3</v>
      </c>
      <c r="I11" s="42" t="s">
        <v>62</v>
      </c>
      <c r="J11" s="41"/>
      <c r="K11" s="13"/>
    </row>
    <row r="12" spans="1:16" ht="15.75" x14ac:dyDescent="0.25">
      <c r="A12" s="22"/>
      <c r="B12" s="18"/>
      <c r="C12" s="19"/>
      <c r="D12" s="19"/>
      <c r="E12" s="20"/>
      <c r="F12" s="16">
        <f t="shared" si="0"/>
        <v>0</v>
      </c>
      <c r="G12" s="21"/>
      <c r="H12" s="19">
        <v>6.7</v>
      </c>
      <c r="I12" s="20" t="s">
        <v>61</v>
      </c>
      <c r="J12" s="41"/>
      <c r="K12" s="13"/>
    </row>
    <row r="13" spans="1:16" ht="31.5" x14ac:dyDescent="0.25">
      <c r="A13" s="22"/>
      <c r="B13" s="18"/>
      <c r="C13" s="19"/>
      <c r="D13" s="19"/>
      <c r="E13" s="20"/>
      <c r="F13" s="16">
        <f t="shared" si="0"/>
        <v>0</v>
      </c>
      <c r="G13" s="21"/>
      <c r="H13" s="19">
        <v>13</v>
      </c>
      <c r="I13" s="20" t="s">
        <v>60</v>
      </c>
      <c r="J13" s="41"/>
      <c r="K13" s="13"/>
    </row>
    <row r="14" spans="1:16" ht="31.5" x14ac:dyDescent="0.25">
      <c r="A14" s="22"/>
      <c r="B14" s="18"/>
      <c r="C14" s="19"/>
      <c r="D14" s="19"/>
      <c r="E14" s="20"/>
      <c r="F14" s="16">
        <f t="shared" si="0"/>
        <v>0</v>
      </c>
      <c r="G14" s="29"/>
      <c r="H14" s="19">
        <f>7.11+3.72</f>
        <v>10.83</v>
      </c>
      <c r="I14" s="20" t="s">
        <v>59</v>
      </c>
      <c r="J14" s="41"/>
      <c r="K14" s="13"/>
    </row>
    <row r="15" spans="1:16" ht="31.5" x14ac:dyDescent="0.25">
      <c r="A15" s="21"/>
      <c r="B15" s="18"/>
      <c r="C15" s="19"/>
      <c r="D15" s="19"/>
      <c r="E15" s="20"/>
      <c r="F15" s="16">
        <f t="shared" si="0"/>
        <v>0</v>
      </c>
      <c r="G15" s="29"/>
      <c r="H15" s="19">
        <v>53.3</v>
      </c>
      <c r="I15" s="20" t="s">
        <v>58</v>
      </c>
      <c r="J15" s="41"/>
      <c r="K15" s="13"/>
    </row>
    <row r="16" spans="1:16" ht="15.75" x14ac:dyDescent="0.25">
      <c r="A16" s="21"/>
      <c r="B16" s="18"/>
      <c r="C16" s="19"/>
      <c r="D16" s="19"/>
      <c r="E16" s="20"/>
      <c r="F16" s="16">
        <f t="shared" si="0"/>
        <v>0</v>
      </c>
      <c r="G16" s="29"/>
      <c r="H16" s="19">
        <f>26.77+12.85+0.05</f>
        <v>39.669999999999995</v>
      </c>
      <c r="I16" s="20" t="s">
        <v>57</v>
      </c>
      <c r="J16" s="41"/>
      <c r="K16" s="13"/>
    </row>
    <row r="17" spans="1:11" ht="33.6" customHeight="1" x14ac:dyDescent="0.25">
      <c r="A17" s="21"/>
      <c r="B17" s="18"/>
      <c r="C17" s="19"/>
      <c r="D17" s="19"/>
      <c r="E17" s="20"/>
      <c r="F17" s="16">
        <f t="shared" si="0"/>
        <v>0</v>
      </c>
      <c r="G17" s="29"/>
      <c r="H17" s="19">
        <v>17.5</v>
      </c>
      <c r="I17" s="20" t="s">
        <v>56</v>
      </c>
      <c r="J17" s="41"/>
      <c r="K17" s="13"/>
    </row>
    <row r="18" spans="1:11" ht="15.75" x14ac:dyDescent="0.25">
      <c r="A18" s="22"/>
      <c r="B18" s="18"/>
      <c r="C18" s="19"/>
      <c r="D18" s="19"/>
      <c r="E18" s="20"/>
      <c r="F18" s="16">
        <f t="shared" si="0"/>
        <v>0</v>
      </c>
      <c r="G18" s="29">
        <v>2220</v>
      </c>
      <c r="H18" s="19">
        <f>539.67+41+18.09+1.92+3.35+68</f>
        <v>672.03</v>
      </c>
      <c r="I18" s="20" t="s">
        <v>55</v>
      </c>
      <c r="J18" s="19"/>
      <c r="K18" s="13"/>
    </row>
    <row r="19" spans="1:11" ht="15.75" x14ac:dyDescent="0.25">
      <c r="A19" s="22"/>
      <c r="B19" s="18"/>
      <c r="C19" s="19"/>
      <c r="D19" s="19"/>
      <c r="E19" s="20"/>
      <c r="F19" s="16">
        <f t="shared" si="0"/>
        <v>0</v>
      </c>
      <c r="G19" s="29">
        <v>2240</v>
      </c>
      <c r="H19" s="19">
        <v>48</v>
      </c>
      <c r="I19" s="20" t="s">
        <v>54</v>
      </c>
      <c r="J19" s="41"/>
      <c r="K19" s="13"/>
    </row>
    <row r="20" spans="1:11" ht="15.75" x14ac:dyDescent="0.25">
      <c r="A20" s="22"/>
      <c r="B20" s="18"/>
      <c r="C20" s="19"/>
      <c r="D20" s="19"/>
      <c r="E20" s="20"/>
      <c r="F20" s="16">
        <f t="shared" si="0"/>
        <v>0</v>
      </c>
      <c r="G20" s="29"/>
      <c r="H20" s="19">
        <v>1.2</v>
      </c>
      <c r="I20" s="20" t="s">
        <v>53</v>
      </c>
      <c r="J20" s="41"/>
      <c r="K20" s="13"/>
    </row>
    <row r="21" spans="1:11" ht="31.5" x14ac:dyDescent="0.25">
      <c r="A21" s="22"/>
      <c r="B21" s="18"/>
      <c r="C21" s="19"/>
      <c r="D21" s="19"/>
      <c r="E21" s="20"/>
      <c r="F21" s="16">
        <f t="shared" si="0"/>
        <v>0</v>
      </c>
      <c r="G21" s="29"/>
      <c r="H21" s="19">
        <v>8.9</v>
      </c>
      <c r="I21" s="20" t="s">
        <v>52</v>
      </c>
      <c r="J21" s="41"/>
      <c r="K21" s="13"/>
    </row>
    <row r="22" spans="1:11" ht="31.5" x14ac:dyDescent="0.25">
      <c r="A22" s="22"/>
      <c r="B22" s="18"/>
      <c r="C22" s="19"/>
      <c r="D22" s="19"/>
      <c r="E22" s="20"/>
      <c r="F22" s="16">
        <f t="shared" si="0"/>
        <v>0</v>
      </c>
      <c r="G22" s="29"/>
      <c r="H22" s="19">
        <f>5.85+1.29</f>
        <v>7.14</v>
      </c>
      <c r="I22" s="20" t="s">
        <v>51</v>
      </c>
      <c r="J22" s="41"/>
      <c r="K22" s="13"/>
    </row>
    <row r="23" spans="1:11" ht="47.25" x14ac:dyDescent="0.25">
      <c r="A23" s="22"/>
      <c r="B23" s="18"/>
      <c r="C23" s="19"/>
      <c r="D23" s="19"/>
      <c r="E23" s="20"/>
      <c r="F23" s="16">
        <f t="shared" si="0"/>
        <v>0</v>
      </c>
      <c r="G23" s="29"/>
      <c r="H23" s="19">
        <f>126.49</f>
        <v>126.49</v>
      </c>
      <c r="I23" s="20" t="s">
        <v>50</v>
      </c>
      <c r="J23" s="41"/>
      <c r="K23" s="13"/>
    </row>
    <row r="24" spans="1:11" ht="15.75" x14ac:dyDescent="0.25">
      <c r="A24" s="22"/>
      <c r="B24" s="18"/>
      <c r="C24" s="19"/>
      <c r="D24" s="19"/>
      <c r="E24" s="20"/>
      <c r="F24" s="16">
        <f t="shared" si="0"/>
        <v>0</v>
      </c>
      <c r="G24" s="29"/>
      <c r="H24" s="19">
        <f>1.5+1.5</f>
        <v>3</v>
      </c>
      <c r="I24" s="20" t="s">
        <v>49</v>
      </c>
      <c r="J24" s="41"/>
      <c r="K24" s="13"/>
    </row>
    <row r="25" spans="1:11" ht="15.75" x14ac:dyDescent="0.25">
      <c r="A25" s="22"/>
      <c r="B25" s="18"/>
      <c r="C25" s="19"/>
      <c r="D25" s="19"/>
      <c r="E25" s="20"/>
      <c r="F25" s="16">
        <f t="shared" si="0"/>
        <v>0</v>
      </c>
      <c r="G25" s="29"/>
      <c r="H25" s="19">
        <f>0.4+0.4</f>
        <v>0.8</v>
      </c>
      <c r="I25" s="20" t="s">
        <v>48</v>
      </c>
      <c r="J25" s="41"/>
      <c r="K25" s="13"/>
    </row>
    <row r="26" spans="1:11" ht="31.5" x14ac:dyDescent="0.25">
      <c r="A26" s="22"/>
      <c r="B26" s="18"/>
      <c r="C26" s="19"/>
      <c r="D26" s="19"/>
      <c r="E26" s="20"/>
      <c r="F26" s="16">
        <f t="shared" si="0"/>
        <v>0</v>
      </c>
      <c r="G26" s="29"/>
      <c r="H26" s="19">
        <f>16.5+3.3+2.53+3.3+1.27+3.3+1.27+3.3+1.27</f>
        <v>36.040000000000006</v>
      </c>
      <c r="I26" s="20" t="s">
        <v>47</v>
      </c>
      <c r="J26" s="41"/>
      <c r="K26" s="13"/>
    </row>
    <row r="27" spans="1:11" ht="31.5" x14ac:dyDescent="0.25">
      <c r="A27" s="22"/>
      <c r="B27" s="18"/>
      <c r="C27" s="19"/>
      <c r="D27" s="19"/>
      <c r="E27" s="20"/>
      <c r="F27" s="16">
        <f t="shared" si="0"/>
        <v>0</v>
      </c>
      <c r="G27" s="29">
        <v>3110</v>
      </c>
      <c r="H27" s="19">
        <v>133.38999999999999</v>
      </c>
      <c r="I27" s="20" t="s">
        <v>46</v>
      </c>
      <c r="J27" s="41"/>
      <c r="K27" s="13"/>
    </row>
    <row r="28" spans="1:11" ht="15.75" x14ac:dyDescent="0.25">
      <c r="A28" s="22"/>
      <c r="B28" s="18"/>
      <c r="C28" s="19"/>
      <c r="D28" s="19"/>
      <c r="E28" s="20"/>
      <c r="F28" s="16">
        <f t="shared" si="0"/>
        <v>0</v>
      </c>
      <c r="G28" s="29"/>
      <c r="H28" s="19">
        <v>275.39999999999998</v>
      </c>
      <c r="I28" s="20" t="s">
        <v>45</v>
      </c>
      <c r="J28" s="41"/>
      <c r="K28" s="13"/>
    </row>
    <row r="29" spans="1:11" ht="15.75" x14ac:dyDescent="0.25">
      <c r="A29" s="22"/>
      <c r="B29" s="18"/>
      <c r="C29" s="19"/>
      <c r="D29" s="19"/>
      <c r="E29" s="20"/>
      <c r="F29" s="16">
        <f t="shared" si="0"/>
        <v>0</v>
      </c>
      <c r="G29" s="29"/>
      <c r="H29" s="19">
        <v>139</v>
      </c>
      <c r="I29" s="20" t="s">
        <v>44</v>
      </c>
      <c r="J29" s="19"/>
      <c r="K29" s="13"/>
    </row>
    <row r="30" spans="1:11" ht="15.75" x14ac:dyDescent="0.25">
      <c r="A30" s="22"/>
      <c r="B30" s="18"/>
      <c r="C30" s="19"/>
      <c r="D30" s="19"/>
      <c r="E30" s="20"/>
      <c r="F30" s="16">
        <f t="shared" si="0"/>
        <v>0</v>
      </c>
      <c r="G30" s="29"/>
      <c r="H30" s="19"/>
      <c r="I30" s="20"/>
      <c r="J30" s="19"/>
      <c r="K30" s="13"/>
    </row>
    <row r="31" spans="1:11" ht="15.75" x14ac:dyDescent="0.25">
      <c r="A31" s="21"/>
      <c r="B31" s="18"/>
      <c r="C31" s="19"/>
      <c r="D31" s="19"/>
      <c r="E31" s="20"/>
      <c r="F31" s="16">
        <f t="shared" si="0"/>
        <v>0</v>
      </c>
      <c r="G31" s="29"/>
      <c r="H31" s="19" t="s">
        <v>43</v>
      </c>
      <c r="I31" s="20"/>
      <c r="J31" s="19"/>
      <c r="K31" s="13"/>
    </row>
    <row r="32" spans="1:11" ht="15.75" x14ac:dyDescent="0.25">
      <c r="A32" s="21"/>
      <c r="B32" s="18"/>
      <c r="C32" s="19"/>
      <c r="D32" s="19"/>
      <c r="E32" s="20"/>
      <c r="F32" s="16">
        <f t="shared" si="0"/>
        <v>0</v>
      </c>
      <c r="G32" s="29"/>
      <c r="H32" s="19"/>
      <c r="I32" s="20"/>
      <c r="J32" s="19"/>
      <c r="K32" s="13"/>
    </row>
    <row r="33" spans="1:11" ht="15.75" x14ac:dyDescent="0.25">
      <c r="A33" s="22"/>
      <c r="B33" s="18"/>
      <c r="C33" s="19"/>
      <c r="D33" s="19"/>
      <c r="E33" s="20"/>
      <c r="F33" s="16">
        <f t="shared" si="0"/>
        <v>0</v>
      </c>
      <c r="G33" s="29"/>
      <c r="H33" s="19"/>
      <c r="I33" s="20"/>
      <c r="J33" s="19"/>
      <c r="K33" s="13"/>
    </row>
    <row r="34" spans="1:11" ht="15.75" x14ac:dyDescent="0.25">
      <c r="A34" s="22"/>
      <c r="B34" s="18"/>
      <c r="C34" s="19"/>
      <c r="D34" s="19"/>
      <c r="E34" s="20"/>
      <c r="F34" s="16">
        <f t="shared" si="0"/>
        <v>0</v>
      </c>
      <c r="G34" s="18"/>
      <c r="H34" s="19"/>
      <c r="I34" s="20"/>
      <c r="J34" s="19"/>
      <c r="K34" s="13"/>
    </row>
    <row r="35" spans="1:11" ht="15.75" x14ac:dyDescent="0.25">
      <c r="A35" s="22"/>
      <c r="B35" s="18"/>
      <c r="C35" s="19"/>
      <c r="D35" s="19"/>
      <c r="E35" s="20"/>
      <c r="F35" s="16">
        <f t="shared" si="0"/>
        <v>0</v>
      </c>
      <c r="G35" s="18"/>
      <c r="H35" s="19"/>
      <c r="I35" s="20"/>
      <c r="J35" s="19"/>
      <c r="K35" s="13"/>
    </row>
    <row r="36" spans="1:11" ht="15.75" x14ac:dyDescent="0.25">
      <c r="A36" s="22"/>
      <c r="B36" s="18"/>
      <c r="C36" s="19"/>
      <c r="D36" s="19"/>
      <c r="E36" s="20"/>
      <c r="F36" s="16">
        <f t="shared" si="0"/>
        <v>0</v>
      </c>
      <c r="G36" s="18"/>
      <c r="H36" s="19"/>
      <c r="I36" s="20"/>
      <c r="J36" s="19"/>
      <c r="K36" s="13"/>
    </row>
    <row r="37" spans="1:11" ht="15.75" x14ac:dyDescent="0.25">
      <c r="A37" s="22"/>
      <c r="B37" s="18"/>
      <c r="C37" s="19"/>
      <c r="D37" s="19"/>
      <c r="E37" s="20"/>
      <c r="F37" s="16">
        <f t="shared" si="0"/>
        <v>0</v>
      </c>
      <c r="G37" s="18"/>
      <c r="H37" s="19"/>
      <c r="I37" s="20"/>
      <c r="J37" s="19"/>
      <c r="K37" s="13"/>
    </row>
    <row r="38" spans="1:11" ht="15.75" x14ac:dyDescent="0.25">
      <c r="A38" s="22"/>
      <c r="B38" s="18"/>
      <c r="C38" s="19"/>
      <c r="D38" s="19"/>
      <c r="E38" s="20"/>
      <c r="F38" s="16">
        <f t="shared" si="0"/>
        <v>0</v>
      </c>
      <c r="G38" s="18"/>
      <c r="H38" s="19"/>
      <c r="I38" s="20"/>
      <c r="J38" s="19"/>
      <c r="K38" s="13"/>
    </row>
    <row r="39" spans="1:11" ht="15.75" x14ac:dyDescent="0.25">
      <c r="A39" s="22"/>
      <c r="B39" s="18"/>
      <c r="C39" s="19"/>
      <c r="D39" s="19"/>
      <c r="E39" s="20"/>
      <c r="F39" s="16">
        <f t="shared" ref="F39:F56" si="1">SUM(C39,D39)</f>
        <v>0</v>
      </c>
      <c r="G39" s="18"/>
      <c r="H39" s="19"/>
      <c r="I39" s="20"/>
      <c r="J39" s="19"/>
      <c r="K39" s="13"/>
    </row>
    <row r="40" spans="1:11" ht="15.75" x14ac:dyDescent="0.25">
      <c r="A40" s="22"/>
      <c r="B40" s="18"/>
      <c r="C40" s="19"/>
      <c r="D40" s="19"/>
      <c r="E40" s="20"/>
      <c r="F40" s="16">
        <f t="shared" si="1"/>
        <v>0</v>
      </c>
      <c r="G40" s="18"/>
      <c r="H40" s="19"/>
      <c r="I40" s="20"/>
      <c r="J40" s="19"/>
      <c r="K40" s="13"/>
    </row>
    <row r="41" spans="1:11" ht="15.75" x14ac:dyDescent="0.25">
      <c r="A41" s="21"/>
      <c r="B41" s="18"/>
      <c r="C41" s="19"/>
      <c r="D41" s="19"/>
      <c r="E41" s="20"/>
      <c r="F41" s="16">
        <f t="shared" si="1"/>
        <v>0</v>
      </c>
      <c r="G41" s="18"/>
      <c r="H41" s="19"/>
      <c r="I41" s="20"/>
      <c r="J41" s="19"/>
      <c r="K41" s="13"/>
    </row>
    <row r="42" spans="1:11" ht="15.75" x14ac:dyDescent="0.25">
      <c r="A42" s="21"/>
      <c r="B42" s="18"/>
      <c r="C42" s="19"/>
      <c r="D42" s="19"/>
      <c r="E42" s="20"/>
      <c r="F42" s="16">
        <f t="shared" si="1"/>
        <v>0</v>
      </c>
      <c r="G42" s="18"/>
      <c r="H42" s="19"/>
      <c r="I42" s="20"/>
      <c r="J42" s="19"/>
      <c r="K42" s="13"/>
    </row>
    <row r="43" spans="1:11" ht="15.75" x14ac:dyDescent="0.25">
      <c r="A43" s="22"/>
      <c r="B43" s="18"/>
      <c r="C43" s="19"/>
      <c r="D43" s="19"/>
      <c r="E43" s="20"/>
      <c r="F43" s="16">
        <f t="shared" si="1"/>
        <v>0</v>
      </c>
      <c r="G43" s="18"/>
      <c r="H43" s="19"/>
      <c r="I43" s="20"/>
      <c r="J43" s="19"/>
      <c r="K43" s="13"/>
    </row>
    <row r="44" spans="1:11" ht="15.75" x14ac:dyDescent="0.25">
      <c r="A44" s="22"/>
      <c r="B44" s="18"/>
      <c r="C44" s="19"/>
      <c r="D44" s="19"/>
      <c r="E44" s="20"/>
      <c r="F44" s="16">
        <f t="shared" si="1"/>
        <v>0</v>
      </c>
      <c r="G44" s="18"/>
      <c r="H44" s="19"/>
      <c r="I44" s="20"/>
      <c r="J44" s="19"/>
      <c r="K44" s="13"/>
    </row>
    <row r="45" spans="1:11" ht="15.75" x14ac:dyDescent="0.25">
      <c r="A45" s="22"/>
      <c r="B45" s="18"/>
      <c r="C45" s="19"/>
      <c r="D45" s="19"/>
      <c r="E45" s="20"/>
      <c r="F45" s="16">
        <f t="shared" si="1"/>
        <v>0</v>
      </c>
      <c r="G45" s="18"/>
      <c r="H45" s="19"/>
      <c r="I45" s="20"/>
      <c r="J45" s="19"/>
      <c r="K45" s="13"/>
    </row>
    <row r="46" spans="1:11" ht="15.75" x14ac:dyDescent="0.25">
      <c r="A46" s="22"/>
      <c r="B46" s="18"/>
      <c r="C46" s="19"/>
      <c r="D46" s="19"/>
      <c r="E46" s="20"/>
      <c r="F46" s="16">
        <f t="shared" si="1"/>
        <v>0</v>
      </c>
      <c r="G46" s="18"/>
      <c r="H46" s="19"/>
      <c r="I46" s="20"/>
      <c r="J46" s="19"/>
      <c r="K46" s="13"/>
    </row>
    <row r="47" spans="1:11" ht="15.75" x14ac:dyDescent="0.25">
      <c r="A47" s="22"/>
      <c r="B47" s="18"/>
      <c r="C47" s="19"/>
      <c r="D47" s="19"/>
      <c r="E47" s="20"/>
      <c r="F47" s="16">
        <f t="shared" si="1"/>
        <v>0</v>
      </c>
      <c r="G47" s="18"/>
      <c r="H47" s="19"/>
      <c r="I47" s="20"/>
      <c r="J47" s="19"/>
      <c r="K47" s="13"/>
    </row>
    <row r="48" spans="1:11" ht="15.75" x14ac:dyDescent="0.25">
      <c r="A48" s="22"/>
      <c r="B48" s="18"/>
      <c r="C48" s="19"/>
      <c r="D48" s="19"/>
      <c r="E48" s="20"/>
      <c r="F48" s="16">
        <f t="shared" si="1"/>
        <v>0</v>
      </c>
      <c r="G48" s="18"/>
      <c r="H48" s="19"/>
      <c r="I48" s="20"/>
      <c r="J48" s="19"/>
      <c r="K48" s="13"/>
    </row>
    <row r="49" spans="1:11" ht="15.75" x14ac:dyDescent="0.25">
      <c r="A49" s="22"/>
      <c r="B49" s="18"/>
      <c r="C49" s="19"/>
      <c r="D49" s="19"/>
      <c r="E49" s="20"/>
      <c r="F49" s="16">
        <f t="shared" si="1"/>
        <v>0</v>
      </c>
      <c r="G49" s="18"/>
      <c r="H49" s="19"/>
      <c r="I49" s="20"/>
      <c r="J49" s="19"/>
      <c r="K49" s="13"/>
    </row>
    <row r="50" spans="1:11" ht="15.75" x14ac:dyDescent="0.25">
      <c r="A50" s="22"/>
      <c r="B50" s="18"/>
      <c r="C50" s="19"/>
      <c r="D50" s="19"/>
      <c r="E50" s="20"/>
      <c r="F50" s="16">
        <f t="shared" si="1"/>
        <v>0</v>
      </c>
      <c r="G50" s="18"/>
      <c r="H50" s="19"/>
      <c r="I50" s="20"/>
      <c r="J50" s="19"/>
      <c r="K50" s="13"/>
    </row>
    <row r="51" spans="1:11" ht="15.75" x14ac:dyDescent="0.25">
      <c r="A51" s="21"/>
      <c r="B51" s="18"/>
      <c r="C51" s="19"/>
      <c r="D51" s="19"/>
      <c r="E51" s="20"/>
      <c r="F51" s="16">
        <f t="shared" si="1"/>
        <v>0</v>
      </c>
      <c r="G51" s="18"/>
      <c r="H51" s="19"/>
      <c r="I51" s="20"/>
      <c r="J51" s="19"/>
      <c r="K51" s="13"/>
    </row>
    <row r="52" spans="1:11" ht="15.75" x14ac:dyDescent="0.25">
      <c r="A52" s="21"/>
      <c r="B52" s="18"/>
      <c r="C52" s="19"/>
      <c r="D52" s="19"/>
      <c r="E52" s="20"/>
      <c r="F52" s="16">
        <f t="shared" si="1"/>
        <v>0</v>
      </c>
      <c r="G52" s="18"/>
      <c r="H52" s="19"/>
      <c r="I52" s="20"/>
      <c r="J52" s="19"/>
      <c r="K52" s="13"/>
    </row>
    <row r="53" spans="1:11" ht="15.75" x14ac:dyDescent="0.25">
      <c r="A53" s="17"/>
      <c r="B53" s="12"/>
      <c r="C53" s="14"/>
      <c r="D53" s="14"/>
      <c r="E53" s="15"/>
      <c r="F53" s="16">
        <f t="shared" si="1"/>
        <v>0</v>
      </c>
      <c r="G53" s="12"/>
      <c r="H53" s="14"/>
      <c r="I53" s="15"/>
      <c r="J53" s="14"/>
      <c r="K53" s="13"/>
    </row>
    <row r="54" spans="1:11" ht="15.75" x14ac:dyDescent="0.25">
      <c r="A54" s="17"/>
      <c r="B54" s="12"/>
      <c r="C54" s="14"/>
      <c r="D54" s="14"/>
      <c r="E54" s="15"/>
      <c r="F54" s="16">
        <f t="shared" si="1"/>
        <v>0</v>
      </c>
      <c r="G54" s="12"/>
      <c r="H54" s="14"/>
      <c r="I54" s="15"/>
      <c r="J54" s="14"/>
      <c r="K54" s="13"/>
    </row>
    <row r="55" spans="1:11" ht="15.75" x14ac:dyDescent="0.25">
      <c r="A55" s="17"/>
      <c r="B55" s="12"/>
      <c r="C55" s="14"/>
      <c r="D55" s="14"/>
      <c r="E55" s="15"/>
      <c r="F55" s="16">
        <f t="shared" si="1"/>
        <v>0</v>
      </c>
      <c r="G55" s="12"/>
      <c r="H55" s="14"/>
      <c r="I55" s="15"/>
      <c r="J55" s="14"/>
      <c r="K55" s="13"/>
    </row>
    <row r="56" spans="1:11" ht="15.75" x14ac:dyDescent="0.25">
      <c r="A56" s="12"/>
      <c r="B56" s="6" t="s">
        <v>5</v>
      </c>
      <c r="C56" s="8">
        <f>SUM(C7:C55)</f>
        <v>986.83</v>
      </c>
      <c r="D56" s="8">
        <f>SUM(D7:D55)</f>
        <v>0</v>
      </c>
      <c r="E56" s="9"/>
      <c r="F56" s="11">
        <f t="shared" si="1"/>
        <v>986.83</v>
      </c>
      <c r="G56" s="10"/>
      <c r="H56" s="8">
        <f>SUM(H7:H55)</f>
        <v>1826.0400000000004</v>
      </c>
      <c r="I56" s="9"/>
      <c r="J56" s="8">
        <f>SUM(J7:J55)</f>
        <v>0</v>
      </c>
      <c r="K56" s="7">
        <f>C56-H56</f>
        <v>-839.21000000000038</v>
      </c>
    </row>
    <row r="59" spans="1:11" ht="15.75" x14ac:dyDescent="0.25">
      <c r="B59" s="4" t="s">
        <v>42</v>
      </c>
      <c r="F59" s="5"/>
      <c r="G59" s="66" t="s">
        <v>41</v>
      </c>
      <c r="H59" s="67"/>
    </row>
    <row r="60" spans="1:11" x14ac:dyDescent="0.25">
      <c r="B60" s="4"/>
      <c r="F60" s="3" t="s">
        <v>0</v>
      </c>
      <c r="G60" s="2"/>
      <c r="H60" s="2"/>
    </row>
    <row r="61" spans="1:11" ht="15.75" x14ac:dyDescent="0.25">
      <c r="B61" s="4" t="s">
        <v>40</v>
      </c>
      <c r="F61" s="5"/>
      <c r="G61" s="66" t="s">
        <v>39</v>
      </c>
      <c r="H61" s="67"/>
    </row>
    <row r="62" spans="1:11" x14ac:dyDescent="0.25">
      <c r="F62" s="3" t="s">
        <v>0</v>
      </c>
      <c r="G62" s="2"/>
      <c r="H62" s="2"/>
    </row>
  </sheetData>
  <mergeCells count="12">
    <mergeCell ref="G61:H61"/>
    <mergeCell ref="G59:H59"/>
    <mergeCell ref="A5:A6"/>
    <mergeCell ref="B5:B6"/>
    <mergeCell ref="F5:F6"/>
    <mergeCell ref="G5:J5"/>
    <mergeCell ref="M1:O1"/>
    <mergeCell ref="M2:P2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90" zoomScaleNormal="80" zoomScaleSheetLayoutView="9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0"/>
      <c r="B1" s="68" t="s">
        <v>73</v>
      </c>
      <c r="C1" s="69"/>
      <c r="D1" s="69"/>
      <c r="E1" s="69"/>
      <c r="F1" s="69"/>
      <c r="G1" s="69"/>
      <c r="H1" s="69"/>
      <c r="I1" s="69"/>
      <c r="J1" s="69"/>
      <c r="K1" s="40"/>
    </row>
    <row r="2" spans="1:11" ht="31.5" customHeight="1" x14ac:dyDescent="0.25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" customHeight="1" x14ac:dyDescent="0.25">
      <c r="A3" s="71" t="s">
        <v>36</v>
      </c>
      <c r="B3" s="71" t="s">
        <v>35</v>
      </c>
      <c r="C3" s="72" t="s">
        <v>34</v>
      </c>
      <c r="D3" s="72"/>
      <c r="E3" s="72"/>
      <c r="F3" s="72" t="s">
        <v>33</v>
      </c>
      <c r="G3" s="72" t="s">
        <v>32</v>
      </c>
      <c r="H3" s="72"/>
      <c r="I3" s="72"/>
      <c r="J3" s="72"/>
      <c r="K3" s="73" t="s">
        <v>31</v>
      </c>
    </row>
    <row r="4" spans="1:11" ht="158.25" customHeight="1" x14ac:dyDescent="0.25">
      <c r="A4" s="71"/>
      <c r="B4" s="71"/>
      <c r="C4" s="38" t="s">
        <v>30</v>
      </c>
      <c r="D4" s="38" t="s">
        <v>29</v>
      </c>
      <c r="E4" s="38" t="s">
        <v>28</v>
      </c>
      <c r="F4" s="72"/>
      <c r="G4" s="39" t="s">
        <v>27</v>
      </c>
      <c r="H4" s="38" t="s">
        <v>25</v>
      </c>
      <c r="I4" s="38" t="s">
        <v>26</v>
      </c>
      <c r="J4" s="38" t="s">
        <v>25</v>
      </c>
      <c r="K4" s="73"/>
    </row>
    <row r="5" spans="1:11" ht="78.75" x14ac:dyDescent="0.25">
      <c r="A5" s="22">
        <v>1</v>
      </c>
      <c r="B5" s="20" t="s">
        <v>72</v>
      </c>
      <c r="C5" s="19"/>
      <c r="D5" s="19">
        <v>4.7</v>
      </c>
      <c r="E5" s="20" t="s">
        <v>55</v>
      </c>
      <c r="F5" s="16">
        <f t="shared" ref="F5:F48" si="0">SUM(C5,D5)</f>
        <v>4.7</v>
      </c>
      <c r="G5" s="18"/>
      <c r="H5" s="19"/>
      <c r="I5" s="20" t="s">
        <v>55</v>
      </c>
      <c r="J5" s="19">
        <v>4.7</v>
      </c>
      <c r="K5" s="13">
        <v>0</v>
      </c>
    </row>
    <row r="6" spans="1:11" ht="15.75" x14ac:dyDescent="0.25">
      <c r="A6" s="22">
        <v>2</v>
      </c>
      <c r="B6" s="18" t="s">
        <v>66</v>
      </c>
      <c r="C6" s="19"/>
      <c r="D6" s="19"/>
      <c r="E6" s="20"/>
      <c r="F6" s="16">
        <f t="shared" si="0"/>
        <v>0</v>
      </c>
      <c r="G6" s="18"/>
      <c r="H6" s="19"/>
      <c r="I6" s="42"/>
      <c r="J6" s="19"/>
      <c r="K6" s="13">
        <v>8.42</v>
      </c>
    </row>
    <row r="7" spans="1:11" ht="15.75" x14ac:dyDescent="0.25">
      <c r="A7" s="22"/>
      <c r="B7" s="18"/>
      <c r="C7" s="19"/>
      <c r="D7" s="19"/>
      <c r="E7" s="20"/>
      <c r="F7" s="16">
        <f t="shared" si="0"/>
        <v>0</v>
      </c>
      <c r="G7" s="18"/>
      <c r="H7" s="19"/>
      <c r="I7" s="42"/>
      <c r="J7" s="19"/>
      <c r="K7" s="13"/>
    </row>
    <row r="8" spans="1:11" ht="15.75" x14ac:dyDescent="0.25">
      <c r="A8" s="22"/>
      <c r="B8" s="18"/>
      <c r="C8" s="19"/>
      <c r="D8" s="19"/>
      <c r="E8" s="20"/>
      <c r="F8" s="16">
        <f t="shared" si="0"/>
        <v>0</v>
      </c>
      <c r="G8" s="18"/>
      <c r="H8" s="19"/>
      <c r="I8" s="42"/>
      <c r="J8" s="19"/>
      <c r="K8" s="13"/>
    </row>
    <row r="9" spans="1:11" ht="15.75" x14ac:dyDescent="0.25">
      <c r="A9" s="22"/>
      <c r="B9" s="18"/>
      <c r="C9" s="19"/>
      <c r="D9" s="19"/>
      <c r="E9" s="20"/>
      <c r="F9" s="16">
        <f t="shared" si="0"/>
        <v>0</v>
      </c>
      <c r="G9" s="18"/>
      <c r="H9" s="19"/>
      <c r="I9" s="42"/>
      <c r="J9" s="19"/>
      <c r="K9" s="13"/>
    </row>
    <row r="10" spans="1:11" ht="15.75" x14ac:dyDescent="0.25">
      <c r="A10" s="22"/>
      <c r="B10" s="18"/>
      <c r="C10" s="19"/>
      <c r="D10" s="19"/>
      <c r="E10" s="20"/>
      <c r="F10" s="16">
        <f t="shared" si="0"/>
        <v>0</v>
      </c>
      <c r="G10" s="21"/>
      <c r="H10" s="19"/>
      <c r="I10" s="20"/>
      <c r="J10" s="19"/>
      <c r="K10" s="13"/>
    </row>
    <row r="11" spans="1:11" ht="15.75" x14ac:dyDescent="0.25">
      <c r="A11" s="22"/>
      <c r="B11" s="18"/>
      <c r="C11" s="19"/>
      <c r="D11" s="19"/>
      <c r="E11" s="20"/>
      <c r="F11" s="16">
        <f t="shared" si="0"/>
        <v>0</v>
      </c>
      <c r="G11" s="21"/>
      <c r="H11" s="19"/>
      <c r="I11" s="20"/>
      <c r="J11" s="19"/>
      <c r="K11" s="13"/>
    </row>
    <row r="12" spans="1:11" ht="15.75" x14ac:dyDescent="0.25">
      <c r="A12" s="22"/>
      <c r="B12" s="18"/>
      <c r="C12" s="19"/>
      <c r="D12" s="19"/>
      <c r="E12" s="20"/>
      <c r="F12" s="16">
        <f t="shared" si="0"/>
        <v>0</v>
      </c>
      <c r="G12" s="18"/>
      <c r="H12" s="19"/>
      <c r="I12" s="20"/>
      <c r="J12" s="19"/>
      <c r="K12" s="13"/>
    </row>
    <row r="13" spans="1:11" ht="15.75" x14ac:dyDescent="0.25">
      <c r="A13" s="21"/>
      <c r="B13" s="18"/>
      <c r="C13" s="19"/>
      <c r="D13" s="19"/>
      <c r="E13" s="20"/>
      <c r="F13" s="16">
        <f t="shared" si="0"/>
        <v>0</v>
      </c>
      <c r="G13" s="18"/>
      <c r="H13" s="19"/>
      <c r="I13" s="20"/>
      <c r="J13" s="19"/>
      <c r="K13" s="13"/>
    </row>
    <row r="14" spans="1:11" ht="15" customHeight="1" x14ac:dyDescent="0.25">
      <c r="A14" s="21"/>
      <c r="B14" s="18"/>
      <c r="C14" s="19"/>
      <c r="D14" s="19"/>
      <c r="E14" s="20"/>
      <c r="F14" s="16">
        <f t="shared" si="0"/>
        <v>0</v>
      </c>
      <c r="G14" s="18"/>
      <c r="H14" s="19"/>
      <c r="I14" s="20"/>
      <c r="J14" s="19"/>
      <c r="K14" s="13"/>
    </row>
    <row r="15" spans="1:11" ht="15.75" x14ac:dyDescent="0.25">
      <c r="A15" s="22"/>
      <c r="B15" s="18"/>
      <c r="C15" s="19"/>
      <c r="D15" s="19"/>
      <c r="E15" s="20"/>
      <c r="F15" s="16">
        <f t="shared" si="0"/>
        <v>0</v>
      </c>
      <c r="G15" s="18"/>
      <c r="H15" s="19"/>
      <c r="I15" s="20"/>
      <c r="J15" s="19"/>
      <c r="K15" s="13"/>
    </row>
    <row r="16" spans="1:11" ht="15.75" x14ac:dyDescent="0.25">
      <c r="A16" s="22"/>
      <c r="B16" s="18"/>
      <c r="C16" s="19"/>
      <c r="D16" s="19"/>
      <c r="E16" s="20"/>
      <c r="F16" s="16">
        <f t="shared" si="0"/>
        <v>0</v>
      </c>
      <c r="G16" s="18"/>
      <c r="H16" s="19"/>
      <c r="I16" s="20"/>
      <c r="J16" s="19"/>
      <c r="K16" s="13"/>
    </row>
    <row r="17" spans="1:11" ht="15.75" x14ac:dyDescent="0.25">
      <c r="A17" s="22"/>
      <c r="B17" s="18"/>
      <c r="C17" s="19"/>
      <c r="D17" s="19"/>
      <c r="E17" s="20"/>
      <c r="F17" s="16">
        <f t="shared" si="0"/>
        <v>0</v>
      </c>
      <c r="G17" s="18"/>
      <c r="H17" s="19"/>
      <c r="I17" s="20"/>
      <c r="J17" s="19"/>
      <c r="K17" s="13"/>
    </row>
    <row r="18" spans="1:11" ht="15.75" x14ac:dyDescent="0.25">
      <c r="A18" s="22"/>
      <c r="B18" s="18"/>
      <c r="C18" s="19"/>
      <c r="D18" s="19"/>
      <c r="E18" s="20"/>
      <c r="F18" s="16">
        <f t="shared" si="0"/>
        <v>0</v>
      </c>
      <c r="G18" s="18"/>
      <c r="H18" s="19"/>
      <c r="I18" s="20"/>
      <c r="J18" s="19"/>
      <c r="K18" s="13"/>
    </row>
    <row r="19" spans="1:11" ht="15.75" x14ac:dyDescent="0.25">
      <c r="A19" s="22"/>
      <c r="B19" s="18"/>
      <c r="C19" s="19"/>
      <c r="D19" s="19"/>
      <c r="E19" s="20"/>
      <c r="F19" s="16">
        <f t="shared" si="0"/>
        <v>0</v>
      </c>
      <c r="G19" s="18"/>
      <c r="H19" s="19"/>
      <c r="I19" s="20"/>
      <c r="J19" s="19"/>
      <c r="K19" s="13"/>
    </row>
    <row r="20" spans="1:11" ht="15.75" x14ac:dyDescent="0.25">
      <c r="A20" s="22"/>
      <c r="B20" s="18"/>
      <c r="C20" s="19"/>
      <c r="D20" s="19"/>
      <c r="E20" s="20"/>
      <c r="F20" s="16">
        <f t="shared" si="0"/>
        <v>0</v>
      </c>
      <c r="G20" s="18"/>
      <c r="H20" s="19"/>
      <c r="I20" s="20"/>
      <c r="J20" s="19"/>
      <c r="K20" s="13"/>
    </row>
    <row r="21" spans="1:11" ht="15.75" x14ac:dyDescent="0.25">
      <c r="A21" s="22"/>
      <c r="B21" s="18"/>
      <c r="C21" s="19"/>
      <c r="D21" s="19"/>
      <c r="E21" s="20"/>
      <c r="F21" s="16">
        <f t="shared" si="0"/>
        <v>0</v>
      </c>
      <c r="G21" s="18"/>
      <c r="H21" s="19"/>
      <c r="I21" s="20"/>
      <c r="J21" s="19"/>
      <c r="K21" s="13"/>
    </row>
    <row r="22" spans="1:11" ht="15.75" x14ac:dyDescent="0.25">
      <c r="A22" s="22"/>
      <c r="B22" s="18"/>
      <c r="C22" s="19"/>
      <c r="D22" s="19"/>
      <c r="E22" s="20"/>
      <c r="F22" s="16">
        <f t="shared" si="0"/>
        <v>0</v>
      </c>
      <c r="G22" s="18"/>
      <c r="H22" s="19"/>
      <c r="I22" s="20"/>
      <c r="J22" s="19"/>
      <c r="K22" s="13"/>
    </row>
    <row r="23" spans="1:11" ht="15.75" x14ac:dyDescent="0.25">
      <c r="A23" s="21"/>
      <c r="B23" s="18"/>
      <c r="C23" s="19"/>
      <c r="D23" s="19"/>
      <c r="E23" s="20"/>
      <c r="F23" s="16">
        <f t="shared" si="0"/>
        <v>0</v>
      </c>
      <c r="G23" s="18"/>
      <c r="H23" s="19"/>
      <c r="I23" s="20"/>
      <c r="J23" s="19"/>
      <c r="K23" s="13"/>
    </row>
    <row r="24" spans="1:11" ht="15.75" x14ac:dyDescent="0.25">
      <c r="A24" s="21"/>
      <c r="B24" s="18"/>
      <c r="C24" s="19"/>
      <c r="D24" s="19"/>
      <c r="E24" s="20"/>
      <c r="F24" s="16">
        <f t="shared" si="0"/>
        <v>0</v>
      </c>
      <c r="G24" s="18"/>
      <c r="H24" s="19"/>
      <c r="I24" s="20"/>
      <c r="J24" s="19"/>
      <c r="K24" s="13"/>
    </row>
    <row r="25" spans="1:11" ht="15.75" x14ac:dyDescent="0.25">
      <c r="A25" s="22"/>
      <c r="B25" s="18"/>
      <c r="C25" s="19"/>
      <c r="D25" s="19"/>
      <c r="E25" s="20"/>
      <c r="F25" s="16">
        <f t="shared" si="0"/>
        <v>0</v>
      </c>
      <c r="G25" s="18"/>
      <c r="H25" s="19"/>
      <c r="I25" s="20"/>
      <c r="J25" s="19"/>
      <c r="K25" s="13"/>
    </row>
    <row r="26" spans="1:11" ht="15.75" x14ac:dyDescent="0.25">
      <c r="A26" s="22"/>
      <c r="B26" s="18"/>
      <c r="C26" s="19"/>
      <c r="D26" s="19"/>
      <c r="E26" s="20"/>
      <c r="F26" s="16">
        <f t="shared" si="0"/>
        <v>0</v>
      </c>
      <c r="G26" s="18"/>
      <c r="H26" s="19"/>
      <c r="I26" s="20"/>
      <c r="J26" s="19"/>
      <c r="K26" s="13"/>
    </row>
    <row r="27" spans="1:11" ht="15.75" x14ac:dyDescent="0.25">
      <c r="A27" s="22"/>
      <c r="B27" s="18"/>
      <c r="C27" s="19"/>
      <c r="D27" s="19"/>
      <c r="E27" s="20"/>
      <c r="F27" s="16">
        <f t="shared" si="0"/>
        <v>0</v>
      </c>
      <c r="G27" s="18"/>
      <c r="H27" s="19"/>
      <c r="I27" s="20"/>
      <c r="J27" s="19"/>
      <c r="K27" s="13"/>
    </row>
    <row r="28" spans="1:11" ht="15.75" x14ac:dyDescent="0.25">
      <c r="A28" s="22"/>
      <c r="B28" s="18"/>
      <c r="C28" s="19"/>
      <c r="D28" s="19"/>
      <c r="E28" s="20"/>
      <c r="F28" s="16">
        <f t="shared" si="0"/>
        <v>0</v>
      </c>
      <c r="G28" s="18"/>
      <c r="H28" s="19"/>
      <c r="I28" s="20"/>
      <c r="J28" s="19"/>
      <c r="K28" s="13"/>
    </row>
    <row r="29" spans="1:11" ht="15.75" x14ac:dyDescent="0.25">
      <c r="A29" s="22"/>
      <c r="B29" s="18"/>
      <c r="C29" s="19"/>
      <c r="D29" s="19"/>
      <c r="E29" s="20"/>
      <c r="F29" s="16">
        <f t="shared" si="0"/>
        <v>0</v>
      </c>
      <c r="G29" s="18"/>
      <c r="H29" s="19"/>
      <c r="I29" s="20"/>
      <c r="J29" s="19"/>
      <c r="K29" s="13"/>
    </row>
    <row r="30" spans="1:11" ht="15.75" x14ac:dyDescent="0.25">
      <c r="A30" s="22"/>
      <c r="B30" s="18"/>
      <c r="C30" s="19"/>
      <c r="D30" s="19"/>
      <c r="E30" s="20"/>
      <c r="F30" s="16">
        <f t="shared" si="0"/>
        <v>0</v>
      </c>
      <c r="G30" s="18"/>
      <c r="H30" s="19"/>
      <c r="I30" s="20"/>
      <c r="J30" s="19"/>
      <c r="K30" s="13"/>
    </row>
    <row r="31" spans="1:11" ht="15.75" x14ac:dyDescent="0.25">
      <c r="A31" s="22"/>
      <c r="B31" s="18"/>
      <c r="C31" s="19"/>
      <c r="D31" s="19"/>
      <c r="E31" s="20"/>
      <c r="F31" s="16">
        <f t="shared" si="0"/>
        <v>0</v>
      </c>
      <c r="G31" s="18"/>
      <c r="H31" s="19"/>
      <c r="I31" s="20"/>
      <c r="J31" s="19"/>
      <c r="K31" s="13"/>
    </row>
    <row r="32" spans="1:11" ht="15.75" x14ac:dyDescent="0.25">
      <c r="A32" s="22"/>
      <c r="B32" s="18"/>
      <c r="C32" s="19"/>
      <c r="D32" s="19"/>
      <c r="E32" s="20"/>
      <c r="F32" s="16">
        <f t="shared" si="0"/>
        <v>0</v>
      </c>
      <c r="G32" s="18"/>
      <c r="H32" s="19"/>
      <c r="I32" s="20"/>
      <c r="J32" s="19"/>
      <c r="K32" s="13"/>
    </row>
    <row r="33" spans="1:11" ht="15.75" x14ac:dyDescent="0.25">
      <c r="A33" s="21"/>
      <c r="B33" s="18"/>
      <c r="C33" s="19"/>
      <c r="D33" s="19"/>
      <c r="E33" s="20"/>
      <c r="F33" s="16">
        <f t="shared" si="0"/>
        <v>0</v>
      </c>
      <c r="G33" s="18"/>
      <c r="H33" s="19"/>
      <c r="I33" s="20"/>
      <c r="J33" s="19"/>
      <c r="K33" s="13"/>
    </row>
    <row r="34" spans="1:11" ht="15.75" x14ac:dyDescent="0.25">
      <c r="A34" s="21"/>
      <c r="B34" s="18"/>
      <c r="C34" s="19"/>
      <c r="D34" s="19"/>
      <c r="E34" s="20"/>
      <c r="F34" s="16">
        <f t="shared" si="0"/>
        <v>0</v>
      </c>
      <c r="G34" s="18"/>
      <c r="H34" s="19"/>
      <c r="I34" s="20"/>
      <c r="J34" s="19"/>
      <c r="K34" s="13"/>
    </row>
    <row r="35" spans="1:11" ht="15.75" x14ac:dyDescent="0.25">
      <c r="A35" s="22"/>
      <c r="B35" s="18"/>
      <c r="C35" s="19"/>
      <c r="D35" s="19"/>
      <c r="E35" s="20"/>
      <c r="F35" s="16">
        <f t="shared" si="0"/>
        <v>0</v>
      </c>
      <c r="G35" s="18"/>
      <c r="H35" s="19"/>
      <c r="I35" s="20"/>
      <c r="J35" s="19"/>
      <c r="K35" s="13"/>
    </row>
    <row r="36" spans="1:11" ht="15.75" x14ac:dyDescent="0.25">
      <c r="A36" s="22"/>
      <c r="B36" s="18"/>
      <c r="C36" s="19"/>
      <c r="D36" s="19"/>
      <c r="E36" s="20"/>
      <c r="F36" s="16">
        <f t="shared" si="0"/>
        <v>0</v>
      </c>
      <c r="G36" s="18"/>
      <c r="H36" s="19"/>
      <c r="I36" s="20"/>
      <c r="J36" s="19"/>
      <c r="K36" s="13"/>
    </row>
    <row r="37" spans="1:11" ht="15.75" x14ac:dyDescent="0.25">
      <c r="A37" s="22"/>
      <c r="B37" s="18"/>
      <c r="C37" s="19"/>
      <c r="D37" s="19"/>
      <c r="E37" s="20"/>
      <c r="F37" s="16">
        <f t="shared" si="0"/>
        <v>0</v>
      </c>
      <c r="G37" s="18"/>
      <c r="H37" s="19"/>
      <c r="I37" s="20"/>
      <c r="J37" s="19"/>
      <c r="K37" s="13"/>
    </row>
    <row r="38" spans="1:11" ht="15.75" x14ac:dyDescent="0.25">
      <c r="A38" s="22"/>
      <c r="B38" s="18"/>
      <c r="C38" s="19"/>
      <c r="D38" s="19"/>
      <c r="E38" s="20"/>
      <c r="F38" s="16">
        <f t="shared" si="0"/>
        <v>0</v>
      </c>
      <c r="G38" s="18"/>
      <c r="H38" s="19"/>
      <c r="I38" s="20"/>
      <c r="J38" s="19"/>
      <c r="K38" s="13"/>
    </row>
    <row r="39" spans="1:11" ht="15.75" x14ac:dyDescent="0.25">
      <c r="A39" s="22"/>
      <c r="B39" s="18"/>
      <c r="C39" s="19"/>
      <c r="D39" s="19"/>
      <c r="E39" s="20"/>
      <c r="F39" s="16">
        <f t="shared" si="0"/>
        <v>0</v>
      </c>
      <c r="G39" s="18"/>
      <c r="H39" s="19"/>
      <c r="I39" s="20"/>
      <c r="J39" s="19"/>
      <c r="K39" s="13"/>
    </row>
    <row r="40" spans="1:11" ht="15.75" x14ac:dyDescent="0.25">
      <c r="A40" s="22"/>
      <c r="B40" s="18"/>
      <c r="C40" s="19"/>
      <c r="D40" s="19"/>
      <c r="E40" s="20"/>
      <c r="F40" s="16">
        <f t="shared" si="0"/>
        <v>0</v>
      </c>
      <c r="G40" s="18"/>
      <c r="H40" s="19"/>
      <c r="I40" s="20"/>
      <c r="J40" s="19"/>
      <c r="K40" s="13"/>
    </row>
    <row r="41" spans="1:11" ht="15.75" x14ac:dyDescent="0.25">
      <c r="A41" s="22"/>
      <c r="B41" s="18"/>
      <c r="C41" s="19"/>
      <c r="D41" s="19"/>
      <c r="E41" s="20"/>
      <c r="F41" s="16">
        <f t="shared" si="0"/>
        <v>0</v>
      </c>
      <c r="G41" s="18"/>
      <c r="H41" s="19"/>
      <c r="I41" s="20"/>
      <c r="J41" s="19"/>
      <c r="K41" s="13"/>
    </row>
    <row r="42" spans="1:11" ht="15.75" x14ac:dyDescent="0.25">
      <c r="A42" s="22"/>
      <c r="B42" s="18"/>
      <c r="C42" s="19"/>
      <c r="D42" s="19"/>
      <c r="E42" s="20"/>
      <c r="F42" s="16">
        <f t="shared" si="0"/>
        <v>0</v>
      </c>
      <c r="G42" s="18"/>
      <c r="H42" s="19"/>
      <c r="I42" s="20"/>
      <c r="J42" s="19"/>
      <c r="K42" s="13"/>
    </row>
    <row r="43" spans="1:11" ht="15.75" x14ac:dyDescent="0.25">
      <c r="A43" s="21"/>
      <c r="B43" s="18"/>
      <c r="C43" s="19"/>
      <c r="D43" s="19"/>
      <c r="E43" s="20"/>
      <c r="F43" s="16">
        <f t="shared" si="0"/>
        <v>0</v>
      </c>
      <c r="G43" s="18"/>
      <c r="H43" s="19"/>
      <c r="I43" s="20"/>
      <c r="J43" s="19"/>
      <c r="K43" s="13"/>
    </row>
    <row r="44" spans="1:11" ht="15.75" x14ac:dyDescent="0.25">
      <c r="A44" s="21"/>
      <c r="B44" s="18"/>
      <c r="C44" s="19"/>
      <c r="D44" s="19"/>
      <c r="E44" s="20"/>
      <c r="F44" s="16">
        <f t="shared" si="0"/>
        <v>0</v>
      </c>
      <c r="G44" s="18"/>
      <c r="H44" s="19"/>
      <c r="I44" s="20"/>
      <c r="J44" s="19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6" t="s">
        <v>5</v>
      </c>
      <c r="C48" s="8">
        <f>SUM(C5:C47)</f>
        <v>0</v>
      </c>
      <c r="D48" s="8">
        <f>SUM(D5:D47)</f>
        <v>4.7</v>
      </c>
      <c r="E48" s="9"/>
      <c r="F48" s="11">
        <f t="shared" si="0"/>
        <v>4.7</v>
      </c>
      <c r="G48" s="10"/>
      <c r="H48" s="8">
        <f>SUM(H5:H47)</f>
        <v>0</v>
      </c>
      <c r="I48" s="9"/>
      <c r="J48" s="8">
        <f>SUM(J5:J47)</f>
        <v>4.7</v>
      </c>
      <c r="K48" s="7">
        <f>C48-H48</f>
        <v>0</v>
      </c>
    </row>
    <row r="51" spans="2:8" ht="15.75" x14ac:dyDescent="0.25">
      <c r="B51" s="4" t="s">
        <v>42</v>
      </c>
      <c r="F51" s="5"/>
      <c r="G51" s="66" t="s">
        <v>71</v>
      </c>
      <c r="H51" s="67"/>
    </row>
    <row r="52" spans="2:8" x14ac:dyDescent="0.25">
      <c r="B52" s="4"/>
      <c r="F52" s="3" t="s">
        <v>0</v>
      </c>
      <c r="G52" s="2"/>
      <c r="H52" s="2"/>
    </row>
    <row r="53" spans="2:8" ht="15.75" x14ac:dyDescent="0.25">
      <c r="B53" s="4" t="s">
        <v>40</v>
      </c>
      <c r="F53" s="5"/>
      <c r="G53" s="66" t="s">
        <v>70</v>
      </c>
      <c r="H53" s="67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80" zoomScaleNormal="80" workbookViewId="0">
      <selection activeCell="E6" sqref="E6"/>
    </sheetView>
  </sheetViews>
  <sheetFormatPr defaultRowHeight="15" x14ac:dyDescent="0.25"/>
  <cols>
    <col min="1" max="1" width="7.28515625" style="1" customWidth="1"/>
    <col min="2" max="2" width="27.1406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0"/>
      <c r="B1" s="68" t="s">
        <v>231</v>
      </c>
      <c r="C1" s="69"/>
      <c r="D1" s="69"/>
      <c r="E1" s="69"/>
      <c r="F1" s="69"/>
      <c r="G1" s="69"/>
      <c r="H1" s="69"/>
      <c r="I1" s="69"/>
      <c r="J1" s="69"/>
      <c r="K1" s="40"/>
    </row>
    <row r="2" spans="1:11" ht="31.5" customHeight="1" x14ac:dyDescent="0.25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" customHeight="1" x14ac:dyDescent="0.25">
      <c r="A3" s="71" t="s">
        <v>36</v>
      </c>
      <c r="B3" s="71" t="s">
        <v>35</v>
      </c>
      <c r="C3" s="72" t="s">
        <v>34</v>
      </c>
      <c r="D3" s="72"/>
      <c r="E3" s="72"/>
      <c r="F3" s="72" t="s">
        <v>33</v>
      </c>
      <c r="G3" s="72" t="s">
        <v>32</v>
      </c>
      <c r="H3" s="72"/>
      <c r="I3" s="72"/>
      <c r="J3" s="72"/>
      <c r="K3" s="73" t="s">
        <v>31</v>
      </c>
    </row>
    <row r="4" spans="1:11" ht="158.25" customHeight="1" x14ac:dyDescent="0.25">
      <c r="A4" s="71"/>
      <c r="B4" s="71"/>
      <c r="C4" s="38" t="s">
        <v>30</v>
      </c>
      <c r="D4" s="38" t="s">
        <v>29</v>
      </c>
      <c r="E4" s="38" t="s">
        <v>28</v>
      </c>
      <c r="F4" s="72"/>
      <c r="G4" s="39" t="s">
        <v>27</v>
      </c>
      <c r="H4" s="38" t="s">
        <v>25</v>
      </c>
      <c r="I4" s="38" t="s">
        <v>26</v>
      </c>
      <c r="J4" s="38" t="s">
        <v>25</v>
      </c>
      <c r="K4" s="73"/>
    </row>
    <row r="5" spans="1:11" ht="47.25" x14ac:dyDescent="0.25">
      <c r="A5" s="22"/>
      <c r="B5" s="50" t="s">
        <v>24</v>
      </c>
      <c r="C5" s="19"/>
      <c r="D5" s="19">
        <v>0.3</v>
      </c>
      <c r="E5" s="20" t="s">
        <v>230</v>
      </c>
      <c r="F5" s="16">
        <f>SUM(C5,D5)</f>
        <v>0.3</v>
      </c>
      <c r="G5" s="18"/>
      <c r="H5" s="19"/>
      <c r="I5" s="20" t="s">
        <v>230</v>
      </c>
      <c r="J5" s="19">
        <v>0.3</v>
      </c>
      <c r="K5" s="13"/>
    </row>
    <row r="6" spans="1:11" ht="63" x14ac:dyDescent="0.25">
      <c r="A6" s="22"/>
      <c r="B6" s="50" t="s">
        <v>229</v>
      </c>
      <c r="C6" s="19"/>
      <c r="D6" s="19">
        <v>32</v>
      </c>
      <c r="E6" s="20" t="s">
        <v>227</v>
      </c>
      <c r="F6" s="16">
        <f>SUM(C6,D6)</f>
        <v>32</v>
      </c>
      <c r="G6" s="18"/>
      <c r="H6" s="19"/>
      <c r="I6" s="20" t="s">
        <v>227</v>
      </c>
      <c r="J6" s="19">
        <v>32</v>
      </c>
      <c r="K6" s="13"/>
    </row>
    <row r="7" spans="1:11" ht="63" x14ac:dyDescent="0.25">
      <c r="A7" s="22"/>
      <c r="B7" s="50" t="s">
        <v>228</v>
      </c>
      <c r="C7" s="19"/>
      <c r="D7" s="19">
        <v>30.1</v>
      </c>
      <c r="E7" s="20" t="s">
        <v>227</v>
      </c>
      <c r="F7" s="16">
        <f>SUM(C7,D7)</f>
        <v>30.1</v>
      </c>
      <c r="G7" s="18"/>
      <c r="H7" s="19"/>
      <c r="I7" s="20" t="s">
        <v>227</v>
      </c>
      <c r="J7" s="19">
        <v>30.1</v>
      </c>
      <c r="K7" s="13"/>
    </row>
    <row r="8" spans="1:11" ht="31.5" x14ac:dyDescent="0.25">
      <c r="A8" s="22"/>
      <c r="B8" s="50" t="s">
        <v>226</v>
      </c>
      <c r="C8" s="19"/>
      <c r="D8" s="19">
        <v>255</v>
      </c>
      <c r="E8" s="20" t="s">
        <v>225</v>
      </c>
      <c r="F8" s="16">
        <v>255</v>
      </c>
      <c r="G8" s="18"/>
      <c r="H8" s="19"/>
      <c r="I8" s="20" t="s">
        <v>225</v>
      </c>
      <c r="J8" s="19">
        <v>255</v>
      </c>
      <c r="K8" s="13"/>
    </row>
    <row r="9" spans="1:11" ht="31.5" x14ac:dyDescent="0.25">
      <c r="A9" s="22"/>
      <c r="B9" s="50" t="s">
        <v>24</v>
      </c>
      <c r="C9" s="19"/>
      <c r="D9" s="19">
        <v>10</v>
      </c>
      <c r="E9" s="20" t="s">
        <v>224</v>
      </c>
      <c r="F9" s="16">
        <v>10</v>
      </c>
      <c r="G9" s="18"/>
      <c r="H9" s="19"/>
      <c r="I9" s="20" t="s">
        <v>224</v>
      </c>
      <c r="J9" s="19">
        <v>10</v>
      </c>
      <c r="K9" s="13"/>
    </row>
    <row r="10" spans="1:11" ht="63" x14ac:dyDescent="0.25">
      <c r="A10" s="22"/>
      <c r="B10" s="50" t="s">
        <v>223</v>
      </c>
      <c r="C10" s="19"/>
      <c r="D10" s="19">
        <v>44.387999999999998</v>
      </c>
      <c r="E10" s="20" t="s">
        <v>222</v>
      </c>
      <c r="F10" s="16">
        <v>44.4</v>
      </c>
      <c r="G10" s="18"/>
      <c r="H10" s="19"/>
      <c r="I10" s="20" t="s">
        <v>222</v>
      </c>
      <c r="J10" s="19">
        <v>44.387999999999998</v>
      </c>
      <c r="K10" s="13"/>
    </row>
    <row r="11" spans="1:11" ht="110.25" x14ac:dyDescent="0.25">
      <c r="A11" s="22"/>
      <c r="B11" s="65" t="s">
        <v>221</v>
      </c>
      <c r="C11" s="19"/>
      <c r="D11" s="19">
        <v>17.899999999999999</v>
      </c>
      <c r="E11" s="20" t="s">
        <v>220</v>
      </c>
      <c r="F11" s="16">
        <v>17.899999999999999</v>
      </c>
      <c r="G11" s="18"/>
      <c r="H11" s="19"/>
      <c r="I11" s="20" t="s">
        <v>220</v>
      </c>
      <c r="J11" s="19">
        <v>17.899999999999999</v>
      </c>
      <c r="K11" s="13"/>
    </row>
    <row r="12" spans="1:11" ht="47.25" x14ac:dyDescent="0.25">
      <c r="A12" s="22"/>
      <c r="B12" s="65" t="s">
        <v>24</v>
      </c>
      <c r="C12" s="19"/>
      <c r="D12" s="19">
        <v>3.4</v>
      </c>
      <c r="E12" s="20" t="s">
        <v>219</v>
      </c>
      <c r="F12" s="16">
        <v>3.4</v>
      </c>
      <c r="G12" s="18"/>
      <c r="H12" s="19"/>
      <c r="I12" s="20" t="s">
        <v>219</v>
      </c>
      <c r="J12" s="64">
        <v>3.4</v>
      </c>
      <c r="K12" s="13"/>
    </row>
    <row r="13" spans="1:11" ht="15.75" x14ac:dyDescent="0.25">
      <c r="A13" s="22"/>
      <c r="B13" s="65" t="s">
        <v>24</v>
      </c>
      <c r="C13" s="19"/>
      <c r="D13" s="19">
        <v>1.5</v>
      </c>
      <c r="E13" s="20" t="s">
        <v>218</v>
      </c>
      <c r="F13" s="16">
        <v>1.5</v>
      </c>
      <c r="G13" s="18"/>
      <c r="H13" s="19"/>
      <c r="I13" s="20" t="s">
        <v>218</v>
      </c>
      <c r="J13" s="64">
        <v>1.5</v>
      </c>
      <c r="K13" s="13"/>
    </row>
    <row r="14" spans="1:11" ht="63" x14ac:dyDescent="0.25">
      <c r="A14" s="22"/>
      <c r="B14" s="42" t="s">
        <v>217</v>
      </c>
      <c r="C14" s="19"/>
      <c r="D14" s="19">
        <v>7.4880000000000004</v>
      </c>
      <c r="E14" s="20" t="s">
        <v>216</v>
      </c>
      <c r="F14" s="16">
        <f>SUM(C14,D14)</f>
        <v>7.4880000000000004</v>
      </c>
      <c r="G14" s="18"/>
      <c r="H14" s="19"/>
      <c r="I14" s="20" t="s">
        <v>216</v>
      </c>
      <c r="J14" s="19">
        <v>7.4880000000000004</v>
      </c>
      <c r="K14" s="13"/>
    </row>
    <row r="15" spans="1:11" ht="31.5" x14ac:dyDescent="0.25">
      <c r="A15" s="22"/>
      <c r="B15" s="42" t="s">
        <v>215</v>
      </c>
      <c r="C15" s="19"/>
      <c r="D15" s="19">
        <v>0.61843999999999999</v>
      </c>
      <c r="E15" s="20" t="s">
        <v>214</v>
      </c>
      <c r="F15" s="16"/>
      <c r="G15" s="18"/>
      <c r="H15" s="19"/>
      <c r="I15" s="20" t="s">
        <v>214</v>
      </c>
      <c r="J15" s="19">
        <v>0.61843999999999999</v>
      </c>
      <c r="K15" s="13"/>
    </row>
    <row r="16" spans="1:11" ht="15.75" x14ac:dyDescent="0.25">
      <c r="A16" s="22"/>
      <c r="B16" s="42" t="s">
        <v>66</v>
      </c>
      <c r="C16" s="19">
        <v>4513.3503700000001</v>
      </c>
      <c r="D16" s="19"/>
      <c r="E16" s="20"/>
      <c r="F16" s="16">
        <f t="shared" ref="F16:F24" si="0">SUM(C16,D16)</f>
        <v>4513.3503700000001</v>
      </c>
      <c r="G16" s="18"/>
      <c r="H16" s="19"/>
      <c r="I16" s="42"/>
      <c r="J16" s="19"/>
      <c r="K16" s="13"/>
    </row>
    <row r="17" spans="1:11" ht="15.75" x14ac:dyDescent="0.25">
      <c r="A17" s="22"/>
      <c r="B17" s="50" t="s">
        <v>213</v>
      </c>
      <c r="C17" s="19"/>
      <c r="D17" s="19"/>
      <c r="E17" s="20"/>
      <c r="F17" s="16">
        <f t="shared" si="0"/>
        <v>0</v>
      </c>
      <c r="G17" s="18">
        <v>2210</v>
      </c>
      <c r="H17" s="49">
        <v>5</v>
      </c>
      <c r="I17" s="48" t="s">
        <v>212</v>
      </c>
      <c r="J17" s="19"/>
      <c r="K17" s="13"/>
    </row>
    <row r="18" spans="1:11" ht="31.5" x14ac:dyDescent="0.25">
      <c r="A18" s="22"/>
      <c r="B18" s="42" t="s">
        <v>211</v>
      </c>
      <c r="C18" s="19"/>
      <c r="D18" s="19"/>
      <c r="E18" s="20"/>
      <c r="F18" s="16">
        <f t="shared" si="0"/>
        <v>0</v>
      </c>
      <c r="G18" s="18">
        <v>2210</v>
      </c>
      <c r="H18" s="49">
        <v>5.6</v>
      </c>
      <c r="I18" s="48" t="s">
        <v>210</v>
      </c>
      <c r="J18" s="19"/>
      <c r="K18" s="13"/>
    </row>
    <row r="19" spans="1:11" ht="299.25" x14ac:dyDescent="0.25">
      <c r="A19" s="61"/>
      <c r="B19" s="54" t="s">
        <v>119</v>
      </c>
      <c r="C19" s="63"/>
      <c r="D19" s="63"/>
      <c r="E19" s="59"/>
      <c r="F19" s="62">
        <f t="shared" si="0"/>
        <v>0</v>
      </c>
      <c r="G19" s="61">
        <v>2210</v>
      </c>
      <c r="H19" s="60">
        <v>128.80000000000001</v>
      </c>
      <c r="I19" s="59" t="s">
        <v>209</v>
      </c>
      <c r="J19" s="19"/>
      <c r="K19" s="13"/>
    </row>
    <row r="20" spans="1:11" ht="31.5" x14ac:dyDescent="0.25">
      <c r="A20" s="22"/>
      <c r="B20" s="50" t="s">
        <v>208</v>
      </c>
      <c r="C20" s="19"/>
      <c r="D20" s="19"/>
      <c r="E20" s="20"/>
      <c r="F20" s="16">
        <f t="shared" si="0"/>
        <v>0</v>
      </c>
      <c r="G20" s="18">
        <v>2210</v>
      </c>
      <c r="H20" s="49">
        <v>7.5</v>
      </c>
      <c r="I20" s="48" t="s">
        <v>207</v>
      </c>
      <c r="J20" s="19"/>
      <c r="K20" s="13"/>
    </row>
    <row r="21" spans="1:11" ht="15.75" x14ac:dyDescent="0.25">
      <c r="A21" s="22"/>
      <c r="B21" s="50" t="s">
        <v>206</v>
      </c>
      <c r="C21" s="19"/>
      <c r="D21" s="19"/>
      <c r="E21" s="20"/>
      <c r="F21" s="16">
        <f t="shared" si="0"/>
        <v>0</v>
      </c>
      <c r="G21" s="18">
        <v>2210</v>
      </c>
      <c r="H21" s="49">
        <v>18.3</v>
      </c>
      <c r="I21" s="48" t="s">
        <v>204</v>
      </c>
      <c r="J21" s="19"/>
      <c r="K21" s="13"/>
    </row>
    <row r="22" spans="1:11" ht="15.75" x14ac:dyDescent="0.25">
      <c r="A22" s="22"/>
      <c r="B22" s="50" t="s">
        <v>205</v>
      </c>
      <c r="C22" s="19"/>
      <c r="D22" s="19"/>
      <c r="E22" s="20"/>
      <c r="F22" s="16">
        <f t="shared" si="0"/>
        <v>0</v>
      </c>
      <c r="G22" s="18">
        <v>2210</v>
      </c>
      <c r="H22" s="49">
        <v>2.4</v>
      </c>
      <c r="I22" s="48" t="s">
        <v>204</v>
      </c>
      <c r="J22" s="19"/>
      <c r="K22" s="13"/>
    </row>
    <row r="23" spans="1:11" ht="47.25" x14ac:dyDescent="0.25">
      <c r="A23" s="22"/>
      <c r="B23" s="50" t="s">
        <v>203</v>
      </c>
      <c r="C23" s="19"/>
      <c r="D23" s="19"/>
      <c r="E23" s="20"/>
      <c r="F23" s="16">
        <f t="shared" si="0"/>
        <v>0</v>
      </c>
      <c r="G23" s="18">
        <v>2210</v>
      </c>
      <c r="H23" s="49">
        <v>5.5</v>
      </c>
      <c r="I23" s="48" t="s">
        <v>202</v>
      </c>
      <c r="J23" s="19"/>
      <c r="K23" s="13"/>
    </row>
    <row r="24" spans="1:11" ht="47.25" x14ac:dyDescent="0.25">
      <c r="A24" s="22"/>
      <c r="B24" s="42" t="s">
        <v>201</v>
      </c>
      <c r="C24" s="19"/>
      <c r="D24" s="19"/>
      <c r="E24" s="20"/>
      <c r="F24" s="16">
        <f t="shared" si="0"/>
        <v>0</v>
      </c>
      <c r="G24" s="18">
        <v>2210</v>
      </c>
      <c r="H24" s="49">
        <v>7.6</v>
      </c>
      <c r="I24" s="48" t="s">
        <v>200</v>
      </c>
      <c r="J24" s="19"/>
      <c r="K24" s="13"/>
    </row>
    <row r="25" spans="1:11" ht="31.5" x14ac:dyDescent="0.25">
      <c r="A25" s="21"/>
      <c r="B25" s="42" t="s">
        <v>199</v>
      </c>
      <c r="C25" s="19"/>
      <c r="D25" s="19"/>
      <c r="E25" s="20"/>
      <c r="F25" s="16">
        <v>0</v>
      </c>
      <c r="G25" s="18">
        <v>2210</v>
      </c>
      <c r="H25" s="49">
        <v>4.8</v>
      </c>
      <c r="I25" s="58" t="s">
        <v>198</v>
      </c>
      <c r="J25" s="19"/>
      <c r="K25" s="13"/>
    </row>
    <row r="26" spans="1:11" ht="47.25" x14ac:dyDescent="0.25">
      <c r="A26" s="21"/>
      <c r="B26" s="42" t="s">
        <v>197</v>
      </c>
      <c r="C26" s="19"/>
      <c r="D26" s="19"/>
      <c r="E26" s="20"/>
      <c r="F26" s="16">
        <v>0</v>
      </c>
      <c r="G26" s="18">
        <v>2210</v>
      </c>
      <c r="H26" s="49">
        <v>1</v>
      </c>
      <c r="I26" s="57" t="s">
        <v>196</v>
      </c>
      <c r="J26" s="19"/>
      <c r="K26" s="13"/>
    </row>
    <row r="27" spans="1:11" ht="15.75" x14ac:dyDescent="0.25">
      <c r="A27" s="21"/>
      <c r="B27" s="42" t="s">
        <v>195</v>
      </c>
      <c r="C27" s="19"/>
      <c r="D27" s="19"/>
      <c r="E27" s="20"/>
      <c r="F27" s="16">
        <v>0</v>
      </c>
      <c r="G27" s="18">
        <v>2210</v>
      </c>
      <c r="H27" s="49">
        <v>5.0999999999999996</v>
      </c>
      <c r="I27" s="57" t="s">
        <v>194</v>
      </c>
      <c r="J27" s="19"/>
      <c r="K27" s="13"/>
    </row>
    <row r="28" spans="1:11" ht="47.25" x14ac:dyDescent="0.25">
      <c r="A28" s="21"/>
      <c r="B28" s="42" t="s">
        <v>96</v>
      </c>
      <c r="C28" s="19"/>
      <c r="D28" s="19"/>
      <c r="E28" s="20"/>
      <c r="F28" s="16">
        <v>0</v>
      </c>
      <c r="G28" s="18">
        <v>2210</v>
      </c>
      <c r="H28" s="49">
        <v>247.9</v>
      </c>
      <c r="I28" s="57" t="s">
        <v>193</v>
      </c>
      <c r="J28" s="19"/>
      <c r="K28" s="13"/>
    </row>
    <row r="29" spans="1:11" ht="31.5" x14ac:dyDescent="0.25">
      <c r="A29" s="21"/>
      <c r="B29" s="52" t="s">
        <v>192</v>
      </c>
      <c r="C29" s="19"/>
      <c r="D29" s="19"/>
      <c r="E29" s="20"/>
      <c r="F29" s="16">
        <v>0</v>
      </c>
      <c r="G29" s="18">
        <v>2210</v>
      </c>
      <c r="H29" s="49">
        <v>45.5</v>
      </c>
      <c r="I29" s="57" t="s">
        <v>191</v>
      </c>
      <c r="J29" s="19"/>
      <c r="K29" s="13"/>
    </row>
    <row r="30" spans="1:11" ht="26.25" x14ac:dyDescent="0.25">
      <c r="A30" s="21"/>
      <c r="B30" s="52" t="s">
        <v>190</v>
      </c>
      <c r="C30" s="19"/>
      <c r="D30" s="19"/>
      <c r="E30" s="20"/>
      <c r="F30" s="16">
        <v>0</v>
      </c>
      <c r="G30" s="18">
        <v>2210</v>
      </c>
      <c r="H30" s="49">
        <v>22.6</v>
      </c>
      <c r="I30" s="57" t="s">
        <v>189</v>
      </c>
      <c r="J30" s="19"/>
      <c r="K30" s="13"/>
    </row>
    <row r="31" spans="1:11" ht="26.25" x14ac:dyDescent="0.25">
      <c r="A31" s="21"/>
      <c r="B31" s="52" t="s">
        <v>188</v>
      </c>
      <c r="C31" s="19"/>
      <c r="D31" s="19"/>
      <c r="E31" s="20"/>
      <c r="F31" s="16">
        <v>0</v>
      </c>
      <c r="G31" s="18">
        <v>2210</v>
      </c>
      <c r="H31" s="49">
        <v>2.2000000000000002</v>
      </c>
      <c r="I31" s="57" t="s">
        <v>187</v>
      </c>
      <c r="J31" s="19"/>
      <c r="K31" s="13"/>
    </row>
    <row r="32" spans="1:11" ht="15.75" x14ac:dyDescent="0.25">
      <c r="A32" s="21"/>
      <c r="B32" s="52" t="s">
        <v>186</v>
      </c>
      <c r="C32" s="19"/>
      <c r="D32" s="19"/>
      <c r="E32" s="20"/>
      <c r="F32" s="16">
        <v>0</v>
      </c>
      <c r="G32" s="18">
        <v>2210</v>
      </c>
      <c r="H32" s="49">
        <v>11.6</v>
      </c>
      <c r="I32" s="57" t="s">
        <v>185</v>
      </c>
      <c r="J32" s="19"/>
      <c r="K32" s="13"/>
    </row>
    <row r="33" spans="1:11" ht="15.75" x14ac:dyDescent="0.25">
      <c r="A33" s="21"/>
      <c r="B33" s="52" t="s">
        <v>184</v>
      </c>
      <c r="C33" s="19"/>
      <c r="D33" s="19"/>
      <c r="E33" s="20"/>
      <c r="F33" s="16">
        <v>0</v>
      </c>
      <c r="G33" s="18">
        <v>2210</v>
      </c>
      <c r="H33" s="49">
        <v>41.3</v>
      </c>
      <c r="I33" s="57" t="s">
        <v>183</v>
      </c>
      <c r="J33" s="19"/>
      <c r="K33" s="13"/>
    </row>
    <row r="34" spans="1:11" ht="15.75" x14ac:dyDescent="0.25">
      <c r="A34" s="21"/>
      <c r="B34" s="52" t="s">
        <v>182</v>
      </c>
      <c r="C34" s="19"/>
      <c r="D34" s="19"/>
      <c r="E34" s="20"/>
      <c r="F34" s="16">
        <v>0</v>
      </c>
      <c r="G34" s="18">
        <v>2210</v>
      </c>
      <c r="H34" s="49">
        <v>4.2</v>
      </c>
      <c r="I34" s="57" t="s">
        <v>181</v>
      </c>
      <c r="J34" s="19"/>
      <c r="K34" s="13"/>
    </row>
    <row r="35" spans="1:11" ht="15.75" x14ac:dyDescent="0.25">
      <c r="A35" s="21"/>
      <c r="B35" s="52" t="s">
        <v>180</v>
      </c>
      <c r="C35" s="19"/>
      <c r="D35" s="19"/>
      <c r="E35" s="20"/>
      <c r="F35" s="16">
        <v>0</v>
      </c>
      <c r="G35" s="18">
        <v>2210</v>
      </c>
      <c r="H35" s="49">
        <v>8.4</v>
      </c>
      <c r="I35" s="57" t="s">
        <v>179</v>
      </c>
      <c r="J35" s="19"/>
      <c r="K35" s="13"/>
    </row>
    <row r="36" spans="1:11" ht="15.75" x14ac:dyDescent="0.25">
      <c r="A36" s="21"/>
      <c r="B36" s="52" t="s">
        <v>178</v>
      </c>
      <c r="C36" s="19"/>
      <c r="D36" s="19"/>
      <c r="E36" s="20"/>
      <c r="F36" s="16">
        <v>0</v>
      </c>
      <c r="G36" s="18">
        <v>2210</v>
      </c>
      <c r="H36" s="49">
        <v>1.7</v>
      </c>
      <c r="I36" s="57" t="s">
        <v>171</v>
      </c>
      <c r="J36" s="19"/>
      <c r="K36" s="13"/>
    </row>
    <row r="37" spans="1:11" ht="15.75" x14ac:dyDescent="0.25">
      <c r="A37" s="21"/>
      <c r="B37" s="52" t="s">
        <v>90</v>
      </c>
      <c r="C37" s="19"/>
      <c r="D37" s="19"/>
      <c r="E37" s="20"/>
      <c r="F37" s="16">
        <v>0</v>
      </c>
      <c r="G37" s="18">
        <v>2210</v>
      </c>
      <c r="H37" s="49">
        <v>82.4</v>
      </c>
      <c r="I37" s="57" t="s">
        <v>177</v>
      </c>
      <c r="J37" s="19"/>
      <c r="K37" s="13"/>
    </row>
    <row r="38" spans="1:11" ht="47.25" x14ac:dyDescent="0.25">
      <c r="A38" s="21"/>
      <c r="B38" s="52" t="s">
        <v>176</v>
      </c>
      <c r="C38" s="19"/>
      <c r="D38" s="19"/>
      <c r="E38" s="20"/>
      <c r="F38" s="16">
        <v>0</v>
      </c>
      <c r="G38" s="18">
        <v>2210</v>
      </c>
      <c r="H38" s="49">
        <v>90.2</v>
      </c>
      <c r="I38" s="57" t="s">
        <v>175</v>
      </c>
      <c r="J38" s="19"/>
      <c r="K38" s="13"/>
    </row>
    <row r="39" spans="1:11" ht="31.5" x14ac:dyDescent="0.25">
      <c r="A39" s="21"/>
      <c r="B39" s="52" t="s">
        <v>174</v>
      </c>
      <c r="C39" s="19"/>
      <c r="D39" s="19"/>
      <c r="E39" s="20"/>
      <c r="F39" s="16">
        <v>0</v>
      </c>
      <c r="G39" s="18">
        <v>2210</v>
      </c>
      <c r="H39" s="49">
        <v>49</v>
      </c>
      <c r="I39" s="57" t="s">
        <v>173</v>
      </c>
      <c r="J39" s="19"/>
      <c r="K39" s="13"/>
    </row>
    <row r="40" spans="1:11" ht="15.75" x14ac:dyDescent="0.25">
      <c r="A40" s="21"/>
      <c r="B40" s="52" t="s">
        <v>172</v>
      </c>
      <c r="C40" s="19"/>
      <c r="D40" s="19"/>
      <c r="E40" s="20"/>
      <c r="F40" s="16">
        <v>0</v>
      </c>
      <c r="G40" s="18">
        <v>2210</v>
      </c>
      <c r="H40" s="49">
        <v>1</v>
      </c>
      <c r="I40" s="57" t="s">
        <v>171</v>
      </c>
      <c r="J40" s="19"/>
      <c r="K40" s="13"/>
    </row>
    <row r="41" spans="1:11" ht="15.75" x14ac:dyDescent="0.25">
      <c r="A41" s="21"/>
      <c r="B41" s="52" t="s">
        <v>170</v>
      </c>
      <c r="C41" s="19"/>
      <c r="D41" s="19"/>
      <c r="E41" s="20"/>
      <c r="F41" s="16">
        <v>0</v>
      </c>
      <c r="G41" s="18">
        <v>2210</v>
      </c>
      <c r="H41" s="49">
        <v>23</v>
      </c>
      <c r="I41" s="57" t="s">
        <v>169</v>
      </c>
      <c r="J41" s="19"/>
      <c r="K41" s="13"/>
    </row>
    <row r="42" spans="1:11" ht="31.5" x14ac:dyDescent="0.25">
      <c r="A42" s="21"/>
      <c r="B42" s="52" t="s">
        <v>168</v>
      </c>
      <c r="C42" s="19"/>
      <c r="D42" s="19"/>
      <c r="E42" s="20"/>
      <c r="F42" s="16">
        <v>0</v>
      </c>
      <c r="G42" s="18">
        <v>2210</v>
      </c>
      <c r="H42" s="49">
        <v>58</v>
      </c>
      <c r="I42" s="57" t="s">
        <v>167</v>
      </c>
      <c r="J42" s="19"/>
      <c r="K42" s="13"/>
    </row>
    <row r="43" spans="1:11" ht="31.5" x14ac:dyDescent="0.25">
      <c r="A43" s="21"/>
      <c r="B43" s="52" t="s">
        <v>166</v>
      </c>
      <c r="C43" s="19"/>
      <c r="D43" s="19"/>
      <c r="E43" s="20"/>
      <c r="F43" s="16">
        <v>0</v>
      </c>
      <c r="G43" s="18">
        <v>2210</v>
      </c>
      <c r="H43" s="49">
        <v>3.3</v>
      </c>
      <c r="I43" s="57" t="s">
        <v>165</v>
      </c>
      <c r="J43" s="19"/>
      <c r="K43" s="13"/>
    </row>
    <row r="44" spans="1:11" ht="31.5" x14ac:dyDescent="0.25">
      <c r="A44" s="21"/>
      <c r="B44" s="52" t="s">
        <v>164</v>
      </c>
      <c r="C44" s="19"/>
      <c r="D44" s="19"/>
      <c r="E44" s="20"/>
      <c r="F44" s="16">
        <v>0</v>
      </c>
      <c r="G44" s="18">
        <v>2220</v>
      </c>
      <c r="H44" s="49">
        <v>23.436</v>
      </c>
      <c r="I44" s="57" t="s">
        <v>163</v>
      </c>
      <c r="J44" s="19"/>
      <c r="K44" s="13"/>
    </row>
    <row r="45" spans="1:11" ht="15.75" x14ac:dyDescent="0.25">
      <c r="A45" s="21"/>
      <c r="B45" s="52" t="s">
        <v>162</v>
      </c>
      <c r="C45" s="19"/>
      <c r="D45" s="19"/>
      <c r="E45" s="20"/>
      <c r="F45" s="16">
        <v>0</v>
      </c>
      <c r="G45" s="18">
        <v>2220</v>
      </c>
      <c r="H45" s="49">
        <v>75</v>
      </c>
      <c r="I45" s="57" t="s">
        <v>161</v>
      </c>
      <c r="J45" s="19"/>
      <c r="K45" s="13"/>
    </row>
    <row r="46" spans="1:11" ht="15.75" x14ac:dyDescent="0.25">
      <c r="A46" s="21"/>
      <c r="B46" s="52" t="s">
        <v>160</v>
      </c>
      <c r="C46" s="19"/>
      <c r="D46" s="19"/>
      <c r="E46" s="20"/>
      <c r="F46" s="16">
        <v>0</v>
      </c>
      <c r="G46" s="18">
        <v>2220</v>
      </c>
      <c r="H46" s="49">
        <v>267.53530999999998</v>
      </c>
      <c r="I46" s="57" t="s">
        <v>159</v>
      </c>
      <c r="J46" s="19"/>
      <c r="K46" s="13"/>
    </row>
    <row r="47" spans="1:11" ht="15.75" x14ac:dyDescent="0.25">
      <c r="A47" s="22"/>
      <c r="B47" s="50" t="s">
        <v>158</v>
      </c>
      <c r="C47" s="49"/>
      <c r="D47" s="19"/>
      <c r="E47" s="20"/>
      <c r="F47" s="16">
        <f>SUM(C47,D47)</f>
        <v>0</v>
      </c>
      <c r="G47" s="18">
        <v>2240</v>
      </c>
      <c r="H47" s="49">
        <v>3.2</v>
      </c>
      <c r="I47" s="20" t="s">
        <v>157</v>
      </c>
      <c r="J47" s="19"/>
      <c r="K47" s="13"/>
    </row>
    <row r="48" spans="1:11" ht="31.5" x14ac:dyDescent="0.25">
      <c r="A48" s="22"/>
      <c r="B48" s="52" t="s">
        <v>156</v>
      </c>
      <c r="C48" s="49"/>
      <c r="D48" s="19"/>
      <c r="E48" s="20"/>
      <c r="F48" s="16">
        <v>0</v>
      </c>
      <c r="G48" s="18">
        <v>2240</v>
      </c>
      <c r="H48" s="49">
        <v>44</v>
      </c>
      <c r="I48" s="56" t="s">
        <v>155</v>
      </c>
      <c r="J48" s="19"/>
      <c r="K48" s="13"/>
    </row>
    <row r="49" spans="1:11" ht="31.5" x14ac:dyDescent="0.25">
      <c r="A49" s="22"/>
      <c r="B49" s="50" t="s">
        <v>154</v>
      </c>
      <c r="C49" s="49"/>
      <c r="D49" s="19"/>
      <c r="E49" s="20"/>
      <c r="F49" s="16">
        <f>SUM(C49,D49)</f>
        <v>0</v>
      </c>
      <c r="G49" s="18">
        <v>2240</v>
      </c>
      <c r="H49" s="49">
        <v>15.9</v>
      </c>
      <c r="I49" s="48" t="s">
        <v>153</v>
      </c>
      <c r="J49" s="19"/>
      <c r="K49" s="13"/>
    </row>
    <row r="50" spans="1:11" ht="31.5" x14ac:dyDescent="0.25">
      <c r="A50" s="22"/>
      <c r="B50" s="42" t="s">
        <v>152</v>
      </c>
      <c r="C50" s="49"/>
      <c r="D50" s="19"/>
      <c r="E50" s="20"/>
      <c r="F50" s="16">
        <f>SUM(C50,D50)</f>
        <v>0</v>
      </c>
      <c r="G50" s="18">
        <v>2240</v>
      </c>
      <c r="H50" s="49">
        <v>1.5</v>
      </c>
      <c r="I50" s="48" t="s">
        <v>151</v>
      </c>
      <c r="J50" s="19"/>
      <c r="K50" s="13"/>
    </row>
    <row r="51" spans="1:11" ht="47.25" x14ac:dyDescent="0.25">
      <c r="A51" s="22"/>
      <c r="B51" s="42" t="s">
        <v>150</v>
      </c>
      <c r="C51" s="49"/>
      <c r="D51" s="19"/>
      <c r="E51" s="20"/>
      <c r="F51" s="16">
        <v>0</v>
      </c>
      <c r="G51" s="18">
        <v>2240</v>
      </c>
      <c r="H51" s="49">
        <v>5</v>
      </c>
      <c r="I51" s="48" t="s">
        <v>149</v>
      </c>
      <c r="J51" s="19"/>
      <c r="K51" s="13"/>
    </row>
    <row r="52" spans="1:11" ht="47.25" x14ac:dyDescent="0.25">
      <c r="A52" s="22"/>
      <c r="B52" s="42" t="s">
        <v>148</v>
      </c>
      <c r="C52" s="49"/>
      <c r="D52" s="19"/>
      <c r="E52" s="20"/>
      <c r="F52" s="16">
        <f t="shared" ref="F52:F57" si="1">SUM(C52,D52)</f>
        <v>0</v>
      </c>
      <c r="G52" s="18">
        <v>2240</v>
      </c>
      <c r="H52" s="49">
        <v>39.1</v>
      </c>
      <c r="I52" s="48" t="s">
        <v>147</v>
      </c>
      <c r="J52" s="19"/>
      <c r="K52" s="13"/>
    </row>
    <row r="53" spans="1:11" ht="31.5" x14ac:dyDescent="0.25">
      <c r="A53" s="21"/>
      <c r="B53" s="50" t="s">
        <v>146</v>
      </c>
      <c r="C53" s="49"/>
      <c r="D53" s="19"/>
      <c r="E53" s="20"/>
      <c r="F53" s="16">
        <f t="shared" si="1"/>
        <v>0</v>
      </c>
      <c r="G53" s="18">
        <v>2240</v>
      </c>
      <c r="H53" s="49">
        <v>6.9</v>
      </c>
      <c r="I53" s="48" t="s">
        <v>145</v>
      </c>
      <c r="J53" s="19"/>
      <c r="K53" s="13"/>
    </row>
    <row r="54" spans="1:11" ht="47.25" x14ac:dyDescent="0.25">
      <c r="A54" s="22"/>
      <c r="B54" s="50" t="s">
        <v>80</v>
      </c>
      <c r="C54" s="49"/>
      <c r="D54" s="19"/>
      <c r="E54" s="20"/>
      <c r="F54" s="16">
        <f t="shared" si="1"/>
        <v>0</v>
      </c>
      <c r="G54" s="18">
        <v>2240</v>
      </c>
      <c r="H54" s="49">
        <v>219</v>
      </c>
      <c r="I54" s="48" t="s">
        <v>144</v>
      </c>
      <c r="J54" s="19"/>
      <c r="K54" s="13"/>
    </row>
    <row r="55" spans="1:11" ht="47.25" x14ac:dyDescent="0.25">
      <c r="A55" s="22"/>
      <c r="B55" s="42" t="s">
        <v>143</v>
      </c>
      <c r="C55" s="49"/>
      <c r="D55" s="19"/>
      <c r="E55" s="20"/>
      <c r="F55" s="16">
        <f t="shared" si="1"/>
        <v>0</v>
      </c>
      <c r="G55" s="18">
        <v>2240</v>
      </c>
      <c r="H55" s="49">
        <v>5.2</v>
      </c>
      <c r="I55" s="48" t="s">
        <v>142</v>
      </c>
      <c r="J55" s="19"/>
      <c r="K55" s="13"/>
    </row>
    <row r="56" spans="1:11" ht="31.5" x14ac:dyDescent="0.25">
      <c r="A56" s="21"/>
      <c r="B56" s="42" t="s">
        <v>141</v>
      </c>
      <c r="C56" s="49"/>
      <c r="D56" s="19"/>
      <c r="E56" s="20"/>
      <c r="F56" s="16">
        <f t="shared" si="1"/>
        <v>0</v>
      </c>
      <c r="G56" s="18">
        <v>2240</v>
      </c>
      <c r="H56" s="49">
        <v>1.9</v>
      </c>
      <c r="I56" s="48" t="s">
        <v>140</v>
      </c>
      <c r="J56" s="19"/>
      <c r="K56" s="13"/>
    </row>
    <row r="57" spans="1:11" ht="31.5" x14ac:dyDescent="0.25">
      <c r="A57" s="21"/>
      <c r="B57" s="50" t="s">
        <v>139</v>
      </c>
      <c r="C57" s="49"/>
      <c r="D57" s="19"/>
      <c r="E57" s="20"/>
      <c r="F57" s="16">
        <f t="shared" si="1"/>
        <v>0</v>
      </c>
      <c r="G57" s="18">
        <v>2240</v>
      </c>
      <c r="H57" s="49">
        <v>39.700000000000003</v>
      </c>
      <c r="I57" s="48" t="s">
        <v>138</v>
      </c>
      <c r="J57" s="19"/>
      <c r="K57" s="13"/>
    </row>
    <row r="58" spans="1:11" ht="47.25" x14ac:dyDescent="0.25">
      <c r="A58" s="21"/>
      <c r="B58" s="42" t="s">
        <v>137</v>
      </c>
      <c r="C58" s="49"/>
      <c r="D58" s="19"/>
      <c r="E58" s="20"/>
      <c r="F58" s="16">
        <v>0</v>
      </c>
      <c r="G58" s="18">
        <v>2240</v>
      </c>
      <c r="H58" s="49">
        <v>7.1</v>
      </c>
      <c r="I58" s="48" t="s">
        <v>136</v>
      </c>
      <c r="J58" s="19"/>
      <c r="K58" s="13"/>
    </row>
    <row r="59" spans="1:11" ht="47.25" x14ac:dyDescent="0.25">
      <c r="A59" s="21"/>
      <c r="B59" s="50" t="s">
        <v>135</v>
      </c>
      <c r="C59" s="49"/>
      <c r="D59" s="19"/>
      <c r="E59" s="20"/>
      <c r="F59" s="16">
        <v>0</v>
      </c>
      <c r="G59" s="18">
        <v>2240</v>
      </c>
      <c r="H59" s="49">
        <v>49.5</v>
      </c>
      <c r="I59" s="48" t="s">
        <v>134</v>
      </c>
      <c r="J59" s="19"/>
      <c r="K59" s="13"/>
    </row>
    <row r="60" spans="1:11" ht="47.25" x14ac:dyDescent="0.25">
      <c r="A60" s="21"/>
      <c r="B60" s="50" t="s">
        <v>133</v>
      </c>
      <c r="C60" s="49"/>
      <c r="D60" s="19"/>
      <c r="E60" s="20"/>
      <c r="F60" s="16">
        <v>0</v>
      </c>
      <c r="G60" s="18">
        <v>2240</v>
      </c>
      <c r="H60" s="49">
        <v>86.6</v>
      </c>
      <c r="I60" s="48" t="s">
        <v>132</v>
      </c>
      <c r="J60" s="19"/>
      <c r="K60" s="13"/>
    </row>
    <row r="61" spans="1:11" ht="47.25" x14ac:dyDescent="0.25">
      <c r="A61" s="17"/>
      <c r="B61" s="55" t="s">
        <v>131</v>
      </c>
      <c r="C61" s="53"/>
      <c r="D61" s="14"/>
      <c r="E61" s="15"/>
      <c r="F61" s="16">
        <f>SUM(C61,D61)</f>
        <v>0</v>
      </c>
      <c r="G61" s="12">
        <v>2240</v>
      </c>
      <c r="H61" s="53">
        <v>3</v>
      </c>
      <c r="I61" s="48" t="s">
        <v>130</v>
      </c>
      <c r="J61" s="14"/>
      <c r="K61" s="13"/>
    </row>
    <row r="62" spans="1:11" ht="63" x14ac:dyDescent="0.25">
      <c r="A62" s="17"/>
      <c r="B62" s="55" t="s">
        <v>129</v>
      </c>
      <c r="C62" s="53"/>
      <c r="D62" s="14"/>
      <c r="E62" s="15"/>
      <c r="F62" s="16">
        <v>0</v>
      </c>
      <c r="G62" s="12">
        <v>2240</v>
      </c>
      <c r="H62" s="53">
        <v>55.1</v>
      </c>
      <c r="I62" s="51" t="s">
        <v>128</v>
      </c>
      <c r="J62" s="14"/>
      <c r="K62" s="13"/>
    </row>
    <row r="63" spans="1:11" ht="26.25" x14ac:dyDescent="0.25">
      <c r="A63" s="17"/>
      <c r="B63" s="52" t="s">
        <v>127</v>
      </c>
      <c r="C63" s="53"/>
      <c r="D63" s="14"/>
      <c r="E63" s="15"/>
      <c r="F63" s="16">
        <v>0</v>
      </c>
      <c r="G63" s="12">
        <v>2240</v>
      </c>
      <c r="H63" s="53">
        <v>34.700000000000003</v>
      </c>
      <c r="I63" s="51" t="s">
        <v>126</v>
      </c>
      <c r="J63" s="14"/>
      <c r="K63" s="13"/>
    </row>
    <row r="64" spans="1:11" ht="31.5" x14ac:dyDescent="0.25">
      <c r="A64" s="17"/>
      <c r="B64" s="52" t="s">
        <v>125</v>
      </c>
      <c r="C64" s="53"/>
      <c r="D64" s="14"/>
      <c r="E64" s="15"/>
      <c r="F64" s="16">
        <v>0</v>
      </c>
      <c r="G64" s="12">
        <v>2240</v>
      </c>
      <c r="H64" s="53">
        <v>162.4</v>
      </c>
      <c r="I64" s="51" t="s">
        <v>124</v>
      </c>
      <c r="J64" s="14"/>
      <c r="K64" s="13"/>
    </row>
    <row r="65" spans="1:11" ht="31.5" x14ac:dyDescent="0.25">
      <c r="A65" s="17"/>
      <c r="B65" s="52" t="s">
        <v>123</v>
      </c>
      <c r="C65" s="53"/>
      <c r="D65" s="14"/>
      <c r="E65" s="15"/>
      <c r="F65" s="16">
        <v>0</v>
      </c>
      <c r="G65" s="12">
        <v>2240</v>
      </c>
      <c r="H65" s="53">
        <v>2.9</v>
      </c>
      <c r="I65" s="51" t="s">
        <v>122</v>
      </c>
      <c r="J65" s="14"/>
      <c r="K65" s="13"/>
    </row>
    <row r="66" spans="1:11" ht="47.25" x14ac:dyDescent="0.25">
      <c r="A66" s="17"/>
      <c r="B66" s="52" t="s">
        <v>121</v>
      </c>
      <c r="C66" s="53"/>
      <c r="D66" s="14"/>
      <c r="E66" s="15"/>
      <c r="F66" s="16">
        <v>0</v>
      </c>
      <c r="G66" s="12">
        <v>2240</v>
      </c>
      <c r="H66" s="53">
        <v>2.8</v>
      </c>
      <c r="I66" s="51" t="s">
        <v>120</v>
      </c>
      <c r="J66" s="14"/>
      <c r="K66" s="13"/>
    </row>
    <row r="67" spans="1:11" ht="15.75" x14ac:dyDescent="0.25">
      <c r="A67" s="17"/>
      <c r="B67" s="54" t="s">
        <v>119</v>
      </c>
      <c r="C67" s="53"/>
      <c r="D67" s="14"/>
      <c r="E67" s="15"/>
      <c r="F67" s="16">
        <v>0</v>
      </c>
      <c r="G67" s="12">
        <v>2240</v>
      </c>
      <c r="H67" s="53">
        <v>0.3</v>
      </c>
      <c r="I67" s="51" t="s">
        <v>118</v>
      </c>
      <c r="J67" s="14"/>
      <c r="K67" s="13"/>
    </row>
    <row r="68" spans="1:11" ht="31.5" x14ac:dyDescent="0.25">
      <c r="A68" s="17"/>
      <c r="B68" s="50" t="s">
        <v>80</v>
      </c>
      <c r="C68" s="53"/>
      <c r="D68" s="14"/>
      <c r="E68" s="15"/>
      <c r="F68" s="16">
        <v>0</v>
      </c>
      <c r="G68" s="12">
        <v>2240</v>
      </c>
      <c r="H68" s="53">
        <v>102.2</v>
      </c>
      <c r="I68" s="51" t="s">
        <v>117</v>
      </c>
      <c r="J68" s="14"/>
      <c r="K68" s="13"/>
    </row>
    <row r="69" spans="1:11" ht="31.5" x14ac:dyDescent="0.25">
      <c r="A69" s="17"/>
      <c r="B69" s="52" t="s">
        <v>82</v>
      </c>
      <c r="C69" s="53"/>
      <c r="D69" s="14"/>
      <c r="E69" s="15"/>
      <c r="F69" s="16">
        <v>0</v>
      </c>
      <c r="G69" s="12">
        <v>2240</v>
      </c>
      <c r="H69" s="53">
        <v>11.4</v>
      </c>
      <c r="I69" s="51" t="s">
        <v>81</v>
      </c>
      <c r="J69" s="14"/>
      <c r="K69" s="13"/>
    </row>
    <row r="70" spans="1:11" ht="47.25" x14ac:dyDescent="0.25">
      <c r="A70" s="17"/>
      <c r="B70" s="52" t="s">
        <v>116</v>
      </c>
      <c r="C70" s="53"/>
      <c r="D70" s="14"/>
      <c r="E70" s="15"/>
      <c r="F70" s="16">
        <v>0</v>
      </c>
      <c r="G70" s="12">
        <v>2240</v>
      </c>
      <c r="H70" s="53">
        <v>50</v>
      </c>
      <c r="I70" s="51" t="s">
        <v>115</v>
      </c>
      <c r="J70" s="14"/>
      <c r="K70" s="13"/>
    </row>
    <row r="71" spans="1:11" ht="31.5" x14ac:dyDescent="0.25">
      <c r="A71" s="17"/>
      <c r="B71" s="52" t="s">
        <v>86</v>
      </c>
      <c r="C71" s="53"/>
      <c r="D71" s="14"/>
      <c r="E71" s="15"/>
      <c r="F71" s="16">
        <v>0</v>
      </c>
      <c r="G71" s="12">
        <v>2240</v>
      </c>
      <c r="H71" s="53">
        <v>47</v>
      </c>
      <c r="I71" s="51" t="s">
        <v>83</v>
      </c>
      <c r="J71" s="14"/>
      <c r="K71" s="13"/>
    </row>
    <row r="72" spans="1:11" ht="31.5" x14ac:dyDescent="0.25">
      <c r="A72" s="17"/>
      <c r="B72" s="52" t="s">
        <v>114</v>
      </c>
      <c r="C72" s="53"/>
      <c r="D72" s="14"/>
      <c r="E72" s="15"/>
      <c r="F72" s="16">
        <v>0</v>
      </c>
      <c r="G72" s="12">
        <v>2240</v>
      </c>
      <c r="H72" s="53">
        <v>14.2</v>
      </c>
      <c r="I72" s="51" t="s">
        <v>113</v>
      </c>
      <c r="J72" s="14"/>
      <c r="K72" s="13"/>
    </row>
    <row r="73" spans="1:11" ht="31.5" x14ac:dyDescent="0.25">
      <c r="A73" s="17"/>
      <c r="B73" s="52" t="s">
        <v>112</v>
      </c>
      <c r="C73" s="53"/>
      <c r="D73" s="14"/>
      <c r="E73" s="15"/>
      <c r="F73" s="16">
        <v>0</v>
      </c>
      <c r="G73" s="12">
        <v>2240</v>
      </c>
      <c r="H73" s="53">
        <v>6</v>
      </c>
      <c r="I73" s="51" t="s">
        <v>111</v>
      </c>
      <c r="J73" s="14"/>
      <c r="K73" s="13"/>
    </row>
    <row r="74" spans="1:11" ht="15.75" x14ac:dyDescent="0.25">
      <c r="A74" s="17"/>
      <c r="B74" s="52" t="s">
        <v>110</v>
      </c>
      <c r="C74" s="53"/>
      <c r="D74" s="14"/>
      <c r="E74" s="15"/>
      <c r="F74" s="16">
        <v>0</v>
      </c>
      <c r="G74" s="12">
        <v>2240</v>
      </c>
      <c r="H74" s="53">
        <v>3</v>
      </c>
      <c r="I74" s="51" t="s">
        <v>109</v>
      </c>
      <c r="J74" s="14"/>
      <c r="K74" s="13"/>
    </row>
    <row r="75" spans="1:11" ht="15.75" x14ac:dyDescent="0.25">
      <c r="A75" s="17"/>
      <c r="B75" s="52" t="s">
        <v>108</v>
      </c>
      <c r="C75" s="53"/>
      <c r="D75" s="14"/>
      <c r="E75" s="15"/>
      <c r="F75" s="16">
        <v>0</v>
      </c>
      <c r="G75" s="12">
        <v>2240</v>
      </c>
      <c r="H75" s="53">
        <v>64</v>
      </c>
      <c r="I75" s="51" t="s">
        <v>107</v>
      </c>
      <c r="J75" s="14"/>
      <c r="K75" s="13"/>
    </row>
    <row r="76" spans="1:11" ht="31.5" x14ac:dyDescent="0.25">
      <c r="A76" s="17"/>
      <c r="B76" s="52" t="s">
        <v>106</v>
      </c>
      <c r="C76" s="53"/>
      <c r="D76" s="14"/>
      <c r="E76" s="15"/>
      <c r="F76" s="16">
        <v>0</v>
      </c>
      <c r="G76" s="12">
        <v>2240</v>
      </c>
      <c r="H76" s="53">
        <v>12.8</v>
      </c>
      <c r="I76" s="51" t="s">
        <v>105</v>
      </c>
      <c r="J76" s="14"/>
      <c r="K76" s="13"/>
    </row>
    <row r="77" spans="1:11" ht="31.5" x14ac:dyDescent="0.25">
      <c r="A77" s="17"/>
      <c r="B77" s="52" t="s">
        <v>104</v>
      </c>
      <c r="C77" s="53"/>
      <c r="D77" s="14"/>
      <c r="E77" s="15"/>
      <c r="F77" s="16">
        <v>0</v>
      </c>
      <c r="G77" s="12">
        <v>2240</v>
      </c>
      <c r="H77" s="53">
        <v>180.2</v>
      </c>
      <c r="I77" s="51" t="s">
        <v>103</v>
      </c>
      <c r="J77" s="14"/>
      <c r="K77" s="13"/>
    </row>
    <row r="78" spans="1:11" ht="47.25" x14ac:dyDescent="0.25">
      <c r="A78" s="17"/>
      <c r="B78" s="52" t="s">
        <v>102</v>
      </c>
      <c r="C78" s="53"/>
      <c r="D78" s="14"/>
      <c r="E78" s="15"/>
      <c r="F78" s="16">
        <v>0</v>
      </c>
      <c r="G78" s="12">
        <v>2240</v>
      </c>
      <c r="H78" s="53">
        <v>14.2</v>
      </c>
      <c r="I78" s="51" t="s">
        <v>101</v>
      </c>
      <c r="J78" s="14"/>
      <c r="K78" s="13"/>
    </row>
    <row r="79" spans="1:11" ht="47.25" x14ac:dyDescent="0.25">
      <c r="A79" s="21"/>
      <c r="B79" s="42" t="s">
        <v>100</v>
      </c>
      <c r="C79" s="19"/>
      <c r="D79" s="19"/>
      <c r="E79" s="20"/>
      <c r="F79" s="16">
        <v>0</v>
      </c>
      <c r="G79" s="18">
        <v>3110</v>
      </c>
      <c r="H79" s="49">
        <v>218</v>
      </c>
      <c r="I79" s="51" t="s">
        <v>99</v>
      </c>
      <c r="J79" s="19"/>
      <c r="K79" s="13"/>
    </row>
    <row r="80" spans="1:11" ht="31.5" x14ac:dyDescent="0.25">
      <c r="A80" s="21"/>
      <c r="B80" s="42" t="s">
        <v>98</v>
      </c>
      <c r="C80" s="19"/>
      <c r="D80" s="19"/>
      <c r="E80" s="20"/>
      <c r="F80" s="16">
        <v>0</v>
      </c>
      <c r="G80" s="18">
        <v>3110</v>
      </c>
      <c r="H80" s="49">
        <v>47.7</v>
      </c>
      <c r="I80" s="51" t="s">
        <v>97</v>
      </c>
      <c r="J80" s="19"/>
      <c r="K80" s="13"/>
    </row>
    <row r="81" spans="1:11" ht="15.75" x14ac:dyDescent="0.25">
      <c r="A81" s="21"/>
      <c r="B81" s="42" t="s">
        <v>96</v>
      </c>
      <c r="C81" s="19"/>
      <c r="D81" s="19"/>
      <c r="E81" s="20"/>
      <c r="F81" s="16">
        <v>0</v>
      </c>
      <c r="G81" s="18">
        <v>3110</v>
      </c>
      <c r="H81" s="49">
        <v>53.6</v>
      </c>
      <c r="I81" s="51" t="s">
        <v>95</v>
      </c>
      <c r="J81" s="19"/>
      <c r="K81" s="13"/>
    </row>
    <row r="82" spans="1:11" ht="15.75" x14ac:dyDescent="0.25">
      <c r="A82" s="21"/>
      <c r="B82" s="42" t="s">
        <v>94</v>
      </c>
      <c r="C82" s="19"/>
      <c r="D82" s="19"/>
      <c r="E82" s="20"/>
      <c r="F82" s="16">
        <v>0</v>
      </c>
      <c r="G82" s="18">
        <v>3110</v>
      </c>
      <c r="H82" s="49">
        <v>127</v>
      </c>
      <c r="I82" s="51" t="s">
        <v>93</v>
      </c>
      <c r="J82" s="19"/>
      <c r="K82" s="13"/>
    </row>
    <row r="83" spans="1:11" ht="47.25" x14ac:dyDescent="0.25">
      <c r="A83" s="21"/>
      <c r="B83" s="42" t="s">
        <v>92</v>
      </c>
      <c r="C83" s="19"/>
      <c r="D83" s="19"/>
      <c r="E83" s="20"/>
      <c r="F83" s="16">
        <v>0</v>
      </c>
      <c r="G83" s="18">
        <v>3110</v>
      </c>
      <c r="H83" s="49">
        <v>518.5</v>
      </c>
      <c r="I83" s="51" t="s">
        <v>91</v>
      </c>
      <c r="J83" s="19"/>
      <c r="K83" s="13"/>
    </row>
    <row r="84" spans="1:11" ht="47.25" x14ac:dyDescent="0.25">
      <c r="A84" s="21"/>
      <c r="B84" s="42" t="s">
        <v>90</v>
      </c>
      <c r="C84" s="19"/>
      <c r="D84" s="19"/>
      <c r="E84" s="20"/>
      <c r="F84" s="16">
        <v>0</v>
      </c>
      <c r="G84" s="18">
        <v>3110</v>
      </c>
      <c r="H84" s="49">
        <v>103.7</v>
      </c>
      <c r="I84" s="51" t="s">
        <v>89</v>
      </c>
      <c r="J84" s="19"/>
      <c r="K84" s="13"/>
    </row>
    <row r="85" spans="1:11" ht="31.5" x14ac:dyDescent="0.25">
      <c r="A85" s="21"/>
      <c r="B85" s="52" t="s">
        <v>88</v>
      </c>
      <c r="C85" s="19"/>
      <c r="D85" s="19"/>
      <c r="E85" s="20"/>
      <c r="F85" s="16">
        <v>0</v>
      </c>
      <c r="G85" s="18">
        <v>2282</v>
      </c>
      <c r="H85" s="49">
        <v>49.4</v>
      </c>
      <c r="I85" s="51" t="s">
        <v>87</v>
      </c>
      <c r="J85" s="19"/>
      <c r="K85" s="13"/>
    </row>
    <row r="86" spans="1:11" ht="47.25" x14ac:dyDescent="0.25">
      <c r="A86" s="21"/>
      <c r="B86" s="52" t="s">
        <v>86</v>
      </c>
      <c r="C86" s="19"/>
      <c r="D86" s="19"/>
      <c r="E86" s="20"/>
      <c r="F86" s="16">
        <v>0</v>
      </c>
      <c r="G86" s="18">
        <v>2282</v>
      </c>
      <c r="H86" s="49">
        <v>4.3</v>
      </c>
      <c r="I86" s="51" t="s">
        <v>85</v>
      </c>
      <c r="J86" s="19"/>
      <c r="K86" s="13"/>
    </row>
    <row r="87" spans="1:11" ht="31.5" x14ac:dyDescent="0.25">
      <c r="A87" s="21"/>
      <c r="B87" s="52" t="s">
        <v>84</v>
      </c>
      <c r="C87" s="19"/>
      <c r="D87" s="19"/>
      <c r="E87" s="20"/>
      <c r="F87" s="16">
        <v>0</v>
      </c>
      <c r="G87" s="18">
        <v>2282</v>
      </c>
      <c r="H87" s="49">
        <v>1.6</v>
      </c>
      <c r="I87" s="51" t="s">
        <v>83</v>
      </c>
      <c r="J87" s="19"/>
      <c r="K87" s="13"/>
    </row>
    <row r="88" spans="1:11" ht="31.5" x14ac:dyDescent="0.25">
      <c r="A88" s="21"/>
      <c r="B88" s="52" t="s">
        <v>82</v>
      </c>
      <c r="C88" s="19"/>
      <c r="D88" s="19"/>
      <c r="E88" s="20"/>
      <c r="F88" s="16">
        <v>0</v>
      </c>
      <c r="G88" s="18">
        <v>2282</v>
      </c>
      <c r="H88" s="49">
        <v>14</v>
      </c>
      <c r="I88" s="51" t="s">
        <v>81</v>
      </c>
      <c r="J88" s="19"/>
      <c r="K88" s="13"/>
    </row>
    <row r="89" spans="1:11" ht="47.25" x14ac:dyDescent="0.25">
      <c r="A89" s="22"/>
      <c r="B89" s="50" t="s">
        <v>80</v>
      </c>
      <c r="C89" s="19"/>
      <c r="D89" s="19"/>
      <c r="E89" s="20"/>
      <c r="F89" s="16">
        <f>SUM(C89,D89)</f>
        <v>0</v>
      </c>
      <c r="G89" s="18">
        <v>2282</v>
      </c>
      <c r="H89" s="49">
        <v>49.8</v>
      </c>
      <c r="I89" s="48" t="s">
        <v>79</v>
      </c>
      <c r="J89" s="19"/>
      <c r="K89" s="13"/>
    </row>
    <row r="90" spans="1:11" ht="15.75" x14ac:dyDescent="0.25">
      <c r="A90" s="12"/>
      <c r="B90" s="47" t="s">
        <v>5</v>
      </c>
      <c r="C90" s="46">
        <f>SUM(C5:C89)</f>
        <v>4513.3503700000001</v>
      </c>
      <c r="D90" s="8">
        <f>SUM(D5:D89)</f>
        <v>402.69443999999993</v>
      </c>
      <c r="E90" s="9"/>
      <c r="F90" s="11">
        <f>SUM(C90,D90)</f>
        <v>4916.0448100000003</v>
      </c>
      <c r="G90" s="10"/>
      <c r="H90" s="8">
        <f>SUM(H5:H89)</f>
        <v>3728.2713099999996</v>
      </c>
      <c r="I90" s="9"/>
      <c r="J90" s="8">
        <f>SUM(J5:J89)</f>
        <v>402.69443999999993</v>
      </c>
      <c r="K90" s="7">
        <f>C90-H90</f>
        <v>785.07906000000048</v>
      </c>
    </row>
    <row r="93" spans="1:11" ht="15.75" x14ac:dyDescent="0.25">
      <c r="B93" s="4" t="s">
        <v>78</v>
      </c>
      <c r="F93" s="5"/>
      <c r="G93" s="66" t="s">
        <v>77</v>
      </c>
      <c r="H93" s="67"/>
    </row>
    <row r="94" spans="1:11" x14ac:dyDescent="0.25">
      <c r="B94" s="4"/>
      <c r="F94" s="3" t="s">
        <v>0</v>
      </c>
      <c r="G94" s="2"/>
      <c r="H94" s="2"/>
    </row>
    <row r="95" spans="1:11" ht="15.75" x14ac:dyDescent="0.25">
      <c r="B95" s="4" t="s">
        <v>40</v>
      </c>
      <c r="F95" s="5"/>
      <c r="G95" s="66" t="s">
        <v>76</v>
      </c>
      <c r="H95" s="67"/>
    </row>
    <row r="96" spans="1:11" x14ac:dyDescent="0.25">
      <c r="F96" s="3" t="s">
        <v>0</v>
      </c>
      <c r="G96" s="2"/>
      <c r="H96" s="2"/>
    </row>
    <row r="99" spans="2:2" x14ac:dyDescent="0.25">
      <c r="B99" s="1" t="s">
        <v>75</v>
      </c>
    </row>
    <row r="100" spans="2:2" x14ac:dyDescent="0.25">
      <c r="B100" s="1" t="s">
        <v>74</v>
      </c>
    </row>
  </sheetData>
  <mergeCells count="10">
    <mergeCell ref="K3:K4"/>
    <mergeCell ref="A2:K2"/>
    <mergeCell ref="B1:J1"/>
    <mergeCell ref="C3:E3"/>
    <mergeCell ref="G95:H95"/>
    <mergeCell ref="G93:H93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2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80" zoomScaleNormal="80" zoomScaleSheetLayoutView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0"/>
      <c r="B1" s="68" t="s">
        <v>247</v>
      </c>
      <c r="C1" s="69"/>
      <c r="D1" s="69"/>
      <c r="E1" s="69"/>
      <c r="F1" s="69"/>
      <c r="G1" s="69"/>
      <c r="H1" s="69"/>
      <c r="I1" s="69"/>
      <c r="J1" s="69"/>
      <c r="K1" s="40"/>
    </row>
    <row r="2" spans="1:11" ht="31.5" customHeight="1" x14ac:dyDescent="0.25">
      <c r="A2" s="70" t="s">
        <v>246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3" customHeight="1" x14ac:dyDescent="0.25">
      <c r="A3" s="71" t="s">
        <v>36</v>
      </c>
      <c r="B3" s="71" t="s">
        <v>35</v>
      </c>
      <c r="C3" s="72" t="s">
        <v>34</v>
      </c>
      <c r="D3" s="72"/>
      <c r="E3" s="72"/>
      <c r="F3" s="72" t="s">
        <v>33</v>
      </c>
      <c r="G3" s="72" t="s">
        <v>32</v>
      </c>
      <c r="H3" s="72"/>
      <c r="I3" s="72"/>
      <c r="J3" s="72"/>
      <c r="K3" s="73" t="s">
        <v>31</v>
      </c>
    </row>
    <row r="4" spans="1:11" ht="158.25" customHeight="1" x14ac:dyDescent="0.25">
      <c r="A4" s="71"/>
      <c r="B4" s="71"/>
      <c r="C4" s="38" t="s">
        <v>30</v>
      </c>
      <c r="D4" s="38" t="s">
        <v>29</v>
      </c>
      <c r="E4" s="38" t="s">
        <v>28</v>
      </c>
      <c r="F4" s="72"/>
      <c r="G4" s="39" t="s">
        <v>27</v>
      </c>
      <c r="H4" s="38" t="s">
        <v>25</v>
      </c>
      <c r="I4" s="38" t="s">
        <v>26</v>
      </c>
      <c r="J4" s="38" t="s">
        <v>25</v>
      </c>
      <c r="K4" s="73"/>
    </row>
    <row r="5" spans="1:11" ht="15.75" x14ac:dyDescent="0.25">
      <c r="A5" s="22">
        <v>1</v>
      </c>
      <c r="B5" s="18" t="s">
        <v>24</v>
      </c>
      <c r="C5" s="19"/>
      <c r="D5" s="19">
        <v>168.4</v>
      </c>
      <c r="E5" s="20" t="s">
        <v>244</v>
      </c>
      <c r="F5" s="16">
        <f t="shared" ref="F5:F48" si="0">SUM(C5,D5)</f>
        <v>168.4</v>
      </c>
      <c r="G5" s="21"/>
      <c r="H5" s="19"/>
      <c r="I5" s="42" t="s">
        <v>234</v>
      </c>
      <c r="J5" s="19">
        <v>16.96</v>
      </c>
      <c r="K5" s="13"/>
    </row>
    <row r="6" spans="1:11" ht="31.5" x14ac:dyDescent="0.25">
      <c r="A6" s="22">
        <v>2</v>
      </c>
      <c r="B6" s="20" t="s">
        <v>245</v>
      </c>
      <c r="C6" s="19"/>
      <c r="D6" s="19">
        <v>20</v>
      </c>
      <c r="E6" s="20" t="s">
        <v>244</v>
      </c>
      <c r="F6" s="16">
        <f t="shared" si="0"/>
        <v>20</v>
      </c>
      <c r="G6" s="21">
        <v>2210</v>
      </c>
      <c r="H6" s="19">
        <v>31.2</v>
      </c>
      <c r="I6" s="42" t="s">
        <v>236</v>
      </c>
      <c r="J6" s="19">
        <v>30.3</v>
      </c>
      <c r="K6" s="13"/>
    </row>
    <row r="7" spans="1:11" ht="78.75" x14ac:dyDescent="0.25">
      <c r="A7" s="22">
        <v>3</v>
      </c>
      <c r="B7" s="20" t="s">
        <v>243</v>
      </c>
      <c r="C7" s="19"/>
      <c r="D7" s="19">
        <v>18.8</v>
      </c>
      <c r="E7" s="20" t="s">
        <v>242</v>
      </c>
      <c r="F7" s="16">
        <f t="shared" si="0"/>
        <v>18.8</v>
      </c>
      <c r="G7" s="21">
        <v>2220</v>
      </c>
      <c r="H7" s="19">
        <v>0</v>
      </c>
      <c r="I7" s="20" t="s">
        <v>242</v>
      </c>
      <c r="J7" s="19">
        <v>18.8</v>
      </c>
      <c r="K7" s="13"/>
    </row>
    <row r="8" spans="1:11" ht="15.75" x14ac:dyDescent="0.25">
      <c r="A8" s="22">
        <v>4</v>
      </c>
      <c r="B8" s="18" t="s">
        <v>24</v>
      </c>
      <c r="C8" s="19">
        <v>2629</v>
      </c>
      <c r="D8" s="19"/>
      <c r="E8" s="20"/>
      <c r="F8" s="16">
        <f t="shared" si="0"/>
        <v>2629</v>
      </c>
      <c r="G8" s="21">
        <v>2240</v>
      </c>
      <c r="H8" s="19">
        <v>0.6</v>
      </c>
      <c r="I8" s="42"/>
      <c r="J8" s="19"/>
      <c r="K8" s="13"/>
    </row>
    <row r="9" spans="1:11" ht="15.75" x14ac:dyDescent="0.25">
      <c r="A9" s="22">
        <v>5</v>
      </c>
      <c r="B9" s="18" t="s">
        <v>241</v>
      </c>
      <c r="C9" s="19">
        <v>7</v>
      </c>
      <c r="D9" s="19"/>
      <c r="E9" s="20"/>
      <c r="F9" s="16">
        <f t="shared" si="0"/>
        <v>7</v>
      </c>
      <c r="G9" s="21">
        <v>3110</v>
      </c>
      <c r="H9" s="19">
        <v>562.79999999999995</v>
      </c>
      <c r="I9" s="42"/>
      <c r="J9" s="19"/>
      <c r="K9" s="13"/>
    </row>
    <row r="10" spans="1:11" ht="31.5" x14ac:dyDescent="0.25">
      <c r="A10" s="22">
        <v>6</v>
      </c>
      <c r="B10" s="20" t="s">
        <v>240</v>
      </c>
      <c r="C10" s="19">
        <v>3.5</v>
      </c>
      <c r="D10" s="19"/>
      <c r="E10" s="20"/>
      <c r="F10" s="16">
        <f t="shared" si="0"/>
        <v>3.5</v>
      </c>
      <c r="G10" s="21"/>
      <c r="H10" s="19"/>
      <c r="I10" s="20"/>
      <c r="J10" s="19"/>
      <c r="K10" s="13"/>
    </row>
    <row r="11" spans="1:11" ht="15.75" x14ac:dyDescent="0.25">
      <c r="A11" s="22">
        <v>7</v>
      </c>
      <c r="B11" s="18" t="s">
        <v>239</v>
      </c>
      <c r="C11" s="19"/>
      <c r="D11" s="19">
        <v>7.67</v>
      </c>
      <c r="E11" s="20" t="s">
        <v>234</v>
      </c>
      <c r="F11" s="16">
        <f t="shared" si="0"/>
        <v>7.67</v>
      </c>
      <c r="G11" s="21"/>
      <c r="H11" s="19"/>
      <c r="I11" s="20"/>
      <c r="J11" s="19"/>
      <c r="K11" s="13"/>
    </row>
    <row r="12" spans="1:11" ht="15.75" x14ac:dyDescent="0.25">
      <c r="A12" s="22">
        <v>8</v>
      </c>
      <c r="B12" s="18" t="s">
        <v>239</v>
      </c>
      <c r="C12" s="19"/>
      <c r="D12" s="19">
        <v>16.11</v>
      </c>
      <c r="E12" s="20" t="s">
        <v>238</v>
      </c>
      <c r="F12" s="16">
        <f t="shared" si="0"/>
        <v>16.11</v>
      </c>
      <c r="G12" s="21"/>
      <c r="H12" s="19"/>
      <c r="I12" s="20"/>
      <c r="J12" s="19"/>
      <c r="K12" s="13"/>
    </row>
    <row r="13" spans="1:11" ht="15.75" x14ac:dyDescent="0.25">
      <c r="A13" s="21">
        <v>9</v>
      </c>
      <c r="B13" s="18" t="s">
        <v>24</v>
      </c>
      <c r="C13" s="19"/>
      <c r="D13" s="19">
        <v>55.22</v>
      </c>
      <c r="E13" s="20" t="s">
        <v>234</v>
      </c>
      <c r="F13" s="16">
        <f t="shared" si="0"/>
        <v>55.22</v>
      </c>
      <c r="G13" s="21"/>
      <c r="H13" s="19"/>
      <c r="I13" s="20"/>
      <c r="J13" s="19"/>
      <c r="K13" s="13"/>
    </row>
    <row r="14" spans="1:11" ht="21.75" customHeight="1" x14ac:dyDescent="0.25">
      <c r="A14" s="21">
        <v>10</v>
      </c>
      <c r="B14" s="18" t="s">
        <v>237</v>
      </c>
      <c r="C14" s="19"/>
      <c r="D14" s="19">
        <v>7.31</v>
      </c>
      <c r="E14" s="20" t="s">
        <v>236</v>
      </c>
      <c r="F14" s="16">
        <f t="shared" si="0"/>
        <v>7.31</v>
      </c>
      <c r="G14" s="21"/>
      <c r="H14" s="19"/>
      <c r="I14" s="20"/>
      <c r="J14" s="19"/>
      <c r="K14" s="13"/>
    </row>
    <row r="15" spans="1:11" ht="15.75" x14ac:dyDescent="0.25">
      <c r="A15" s="22">
        <v>11</v>
      </c>
      <c r="B15" s="18" t="s">
        <v>235</v>
      </c>
      <c r="C15" s="19"/>
      <c r="D15" s="19">
        <v>6</v>
      </c>
      <c r="E15" s="20" t="s">
        <v>234</v>
      </c>
      <c r="F15" s="16">
        <f t="shared" si="0"/>
        <v>6</v>
      </c>
      <c r="G15" s="21"/>
      <c r="H15" s="19"/>
      <c r="I15" s="20"/>
      <c r="J15" s="19"/>
      <c r="K15" s="13"/>
    </row>
    <row r="16" spans="1:11" ht="15.75" x14ac:dyDescent="0.25">
      <c r="A16" s="22"/>
      <c r="B16" s="18"/>
      <c r="C16" s="19"/>
      <c r="D16" s="19"/>
      <c r="E16" s="20"/>
      <c r="F16" s="16">
        <f t="shared" si="0"/>
        <v>0</v>
      </c>
      <c r="G16" s="18"/>
      <c r="H16" s="19"/>
      <c r="I16" s="20"/>
      <c r="J16" s="19"/>
      <c r="K16" s="13"/>
    </row>
    <row r="17" spans="1:11" ht="15.75" x14ac:dyDescent="0.25">
      <c r="A17" s="22"/>
      <c r="B17" s="18"/>
      <c r="C17" s="19"/>
      <c r="D17" s="19"/>
      <c r="E17" s="20"/>
      <c r="F17" s="16">
        <f t="shared" si="0"/>
        <v>0</v>
      </c>
      <c r="G17" s="18"/>
      <c r="H17" s="19"/>
      <c r="I17" s="20"/>
      <c r="J17" s="19"/>
      <c r="K17" s="13"/>
    </row>
    <row r="18" spans="1:11" ht="15.75" x14ac:dyDescent="0.25">
      <c r="A18" s="22"/>
      <c r="B18" s="18"/>
      <c r="C18" s="19"/>
      <c r="D18" s="19"/>
      <c r="E18" s="20"/>
      <c r="F18" s="16">
        <f t="shared" si="0"/>
        <v>0</v>
      </c>
      <c r="G18" s="18"/>
      <c r="H18" s="19"/>
      <c r="I18" s="20"/>
      <c r="J18" s="19"/>
      <c r="K18" s="13"/>
    </row>
    <row r="19" spans="1:11" ht="15.75" x14ac:dyDescent="0.25">
      <c r="A19" s="22"/>
      <c r="B19" s="18"/>
      <c r="C19" s="19"/>
      <c r="D19" s="19"/>
      <c r="E19" s="20"/>
      <c r="F19" s="16">
        <f t="shared" si="0"/>
        <v>0</v>
      </c>
      <c r="G19" s="18"/>
      <c r="H19" s="19"/>
      <c r="I19" s="20"/>
      <c r="J19" s="19"/>
      <c r="K19" s="13"/>
    </row>
    <row r="20" spans="1:11" ht="15.75" x14ac:dyDescent="0.25">
      <c r="A20" s="22"/>
      <c r="B20" s="18"/>
      <c r="C20" s="19"/>
      <c r="D20" s="19"/>
      <c r="E20" s="20"/>
      <c r="F20" s="16">
        <f t="shared" si="0"/>
        <v>0</v>
      </c>
      <c r="G20" s="18"/>
      <c r="H20" s="19"/>
      <c r="I20" s="20"/>
      <c r="J20" s="19"/>
      <c r="K20" s="13"/>
    </row>
    <row r="21" spans="1:11" ht="15.75" x14ac:dyDescent="0.25">
      <c r="A21" s="22"/>
      <c r="B21" s="18"/>
      <c r="C21" s="19"/>
      <c r="D21" s="19"/>
      <c r="E21" s="20"/>
      <c r="F21" s="16">
        <f t="shared" si="0"/>
        <v>0</v>
      </c>
      <c r="G21" s="18"/>
      <c r="H21" s="19"/>
      <c r="I21" s="20"/>
      <c r="J21" s="19"/>
      <c r="K21" s="13"/>
    </row>
    <row r="22" spans="1:11" ht="15.75" x14ac:dyDescent="0.25">
      <c r="A22" s="22"/>
      <c r="B22" s="18"/>
      <c r="C22" s="19"/>
      <c r="D22" s="19"/>
      <c r="E22" s="20"/>
      <c r="F22" s="16">
        <f t="shared" si="0"/>
        <v>0</v>
      </c>
      <c r="G22" s="18"/>
      <c r="H22" s="19"/>
      <c r="I22" s="20"/>
      <c r="J22" s="19"/>
      <c r="K22" s="13"/>
    </row>
    <row r="23" spans="1:11" ht="15.75" x14ac:dyDescent="0.25">
      <c r="A23" s="21"/>
      <c r="B23" s="18"/>
      <c r="C23" s="19"/>
      <c r="D23" s="19"/>
      <c r="E23" s="20"/>
      <c r="F23" s="16">
        <f t="shared" si="0"/>
        <v>0</v>
      </c>
      <c r="G23" s="18"/>
      <c r="H23" s="19"/>
      <c r="I23" s="20"/>
      <c r="J23" s="19"/>
      <c r="K23" s="13"/>
    </row>
    <row r="24" spans="1:11" ht="15.75" x14ac:dyDescent="0.25">
      <c r="A24" s="21"/>
      <c r="B24" s="18"/>
      <c r="C24" s="19"/>
      <c r="D24" s="19"/>
      <c r="E24" s="20"/>
      <c r="F24" s="16">
        <f t="shared" si="0"/>
        <v>0</v>
      </c>
      <c r="G24" s="18"/>
      <c r="H24" s="19"/>
      <c r="I24" s="20"/>
      <c r="J24" s="19"/>
      <c r="K24" s="13"/>
    </row>
    <row r="25" spans="1:11" ht="15.75" x14ac:dyDescent="0.25">
      <c r="A25" s="22"/>
      <c r="B25" s="18"/>
      <c r="C25" s="19"/>
      <c r="D25" s="19"/>
      <c r="E25" s="20"/>
      <c r="F25" s="16">
        <f t="shared" si="0"/>
        <v>0</v>
      </c>
      <c r="G25" s="18"/>
      <c r="H25" s="19"/>
      <c r="I25" s="20"/>
      <c r="J25" s="19"/>
      <c r="K25" s="13"/>
    </row>
    <row r="26" spans="1:11" ht="15.75" x14ac:dyDescent="0.25">
      <c r="A26" s="22"/>
      <c r="B26" s="18"/>
      <c r="C26" s="19"/>
      <c r="D26" s="19"/>
      <c r="E26" s="20"/>
      <c r="F26" s="16">
        <f t="shared" si="0"/>
        <v>0</v>
      </c>
      <c r="G26" s="18"/>
      <c r="H26" s="19"/>
      <c r="I26" s="20"/>
      <c r="J26" s="19"/>
      <c r="K26" s="13"/>
    </row>
    <row r="27" spans="1:11" ht="15.75" x14ac:dyDescent="0.25">
      <c r="A27" s="22"/>
      <c r="B27" s="18"/>
      <c r="C27" s="19"/>
      <c r="D27" s="19"/>
      <c r="E27" s="20"/>
      <c r="F27" s="16">
        <f t="shared" si="0"/>
        <v>0</v>
      </c>
      <c r="G27" s="18"/>
      <c r="H27" s="19"/>
      <c r="I27" s="20"/>
      <c r="J27" s="19"/>
      <c r="K27" s="13"/>
    </row>
    <row r="28" spans="1:11" ht="15.75" x14ac:dyDescent="0.25">
      <c r="A28" s="22"/>
      <c r="B28" s="18"/>
      <c r="C28" s="19"/>
      <c r="D28" s="19"/>
      <c r="E28" s="20"/>
      <c r="F28" s="16">
        <f t="shared" si="0"/>
        <v>0</v>
      </c>
      <c r="G28" s="18"/>
      <c r="H28" s="19"/>
      <c r="I28" s="20"/>
      <c r="J28" s="19"/>
      <c r="K28" s="13"/>
    </row>
    <row r="29" spans="1:11" ht="15.75" x14ac:dyDescent="0.25">
      <c r="A29" s="22"/>
      <c r="B29" s="18"/>
      <c r="C29" s="19"/>
      <c r="D29" s="19"/>
      <c r="E29" s="20"/>
      <c r="F29" s="16">
        <f t="shared" si="0"/>
        <v>0</v>
      </c>
      <c r="G29" s="18"/>
      <c r="H29" s="19"/>
      <c r="I29" s="20"/>
      <c r="J29" s="19"/>
      <c r="K29" s="13"/>
    </row>
    <row r="30" spans="1:11" ht="15.75" x14ac:dyDescent="0.25">
      <c r="A30" s="22"/>
      <c r="B30" s="18"/>
      <c r="C30" s="19"/>
      <c r="D30" s="19"/>
      <c r="E30" s="20"/>
      <c r="F30" s="16">
        <f t="shared" si="0"/>
        <v>0</v>
      </c>
      <c r="G30" s="18"/>
      <c r="H30" s="19"/>
      <c r="I30" s="20"/>
      <c r="J30" s="19"/>
      <c r="K30" s="13"/>
    </row>
    <row r="31" spans="1:11" ht="15.75" x14ac:dyDescent="0.25">
      <c r="A31" s="22"/>
      <c r="B31" s="18"/>
      <c r="C31" s="19"/>
      <c r="D31" s="19"/>
      <c r="E31" s="20"/>
      <c r="F31" s="16">
        <f t="shared" si="0"/>
        <v>0</v>
      </c>
      <c r="G31" s="18"/>
      <c r="H31" s="19"/>
      <c r="I31" s="20"/>
      <c r="J31" s="19"/>
      <c r="K31" s="13"/>
    </row>
    <row r="32" spans="1:11" ht="15.75" x14ac:dyDescent="0.25">
      <c r="A32" s="22"/>
      <c r="B32" s="18"/>
      <c r="C32" s="19"/>
      <c r="D32" s="19"/>
      <c r="E32" s="20"/>
      <c r="F32" s="16">
        <f t="shared" si="0"/>
        <v>0</v>
      </c>
      <c r="G32" s="18"/>
      <c r="H32" s="19"/>
      <c r="I32" s="20"/>
      <c r="J32" s="19"/>
      <c r="K32" s="13"/>
    </row>
    <row r="33" spans="1:11" ht="15.75" x14ac:dyDescent="0.25">
      <c r="A33" s="21"/>
      <c r="B33" s="18"/>
      <c r="C33" s="19"/>
      <c r="D33" s="19"/>
      <c r="E33" s="20"/>
      <c r="F33" s="16">
        <f t="shared" si="0"/>
        <v>0</v>
      </c>
      <c r="G33" s="18"/>
      <c r="H33" s="19"/>
      <c r="I33" s="20"/>
      <c r="J33" s="19"/>
      <c r="K33" s="13"/>
    </row>
    <row r="34" spans="1:11" ht="15.75" x14ac:dyDescent="0.25">
      <c r="A34" s="21"/>
      <c r="B34" s="18"/>
      <c r="C34" s="19"/>
      <c r="D34" s="19"/>
      <c r="E34" s="20"/>
      <c r="F34" s="16">
        <f t="shared" si="0"/>
        <v>0</v>
      </c>
      <c r="G34" s="18"/>
      <c r="H34" s="19"/>
      <c r="I34" s="20"/>
      <c r="J34" s="19"/>
      <c r="K34" s="13"/>
    </row>
    <row r="35" spans="1:11" ht="15.75" x14ac:dyDescent="0.25">
      <c r="A35" s="22"/>
      <c r="B35" s="18"/>
      <c r="C35" s="19"/>
      <c r="D35" s="19"/>
      <c r="E35" s="20"/>
      <c r="F35" s="16">
        <f t="shared" si="0"/>
        <v>0</v>
      </c>
      <c r="G35" s="18"/>
      <c r="H35" s="19"/>
      <c r="I35" s="20"/>
      <c r="J35" s="19"/>
      <c r="K35" s="13"/>
    </row>
    <row r="36" spans="1:11" ht="15.75" x14ac:dyDescent="0.25">
      <c r="A36" s="22"/>
      <c r="B36" s="18"/>
      <c r="C36" s="19"/>
      <c r="D36" s="19"/>
      <c r="E36" s="20"/>
      <c r="F36" s="16">
        <f t="shared" si="0"/>
        <v>0</v>
      </c>
      <c r="G36" s="18"/>
      <c r="H36" s="19"/>
      <c r="I36" s="20"/>
      <c r="J36" s="19"/>
      <c r="K36" s="13"/>
    </row>
    <row r="37" spans="1:11" ht="15.75" x14ac:dyDescent="0.25">
      <c r="A37" s="22"/>
      <c r="B37" s="18"/>
      <c r="C37" s="19"/>
      <c r="D37" s="19"/>
      <c r="E37" s="20"/>
      <c r="F37" s="16">
        <f t="shared" si="0"/>
        <v>0</v>
      </c>
      <c r="G37" s="18"/>
      <c r="H37" s="19"/>
      <c r="I37" s="20"/>
      <c r="J37" s="19"/>
      <c r="K37" s="13"/>
    </row>
    <row r="38" spans="1:11" ht="15.75" x14ac:dyDescent="0.25">
      <c r="A38" s="22"/>
      <c r="B38" s="18"/>
      <c r="C38" s="19"/>
      <c r="D38" s="19"/>
      <c r="E38" s="20"/>
      <c r="F38" s="16">
        <f t="shared" si="0"/>
        <v>0</v>
      </c>
      <c r="G38" s="18"/>
      <c r="H38" s="19"/>
      <c r="I38" s="20"/>
      <c r="J38" s="19"/>
      <c r="K38" s="13"/>
    </row>
    <row r="39" spans="1:11" ht="15.75" x14ac:dyDescent="0.25">
      <c r="A39" s="22"/>
      <c r="B39" s="18"/>
      <c r="C39" s="19"/>
      <c r="D39" s="19"/>
      <c r="E39" s="20"/>
      <c r="F39" s="16">
        <f t="shared" si="0"/>
        <v>0</v>
      </c>
      <c r="G39" s="18"/>
      <c r="H39" s="19"/>
      <c r="I39" s="20"/>
      <c r="J39" s="19"/>
      <c r="K39" s="13"/>
    </row>
    <row r="40" spans="1:11" ht="15.75" x14ac:dyDescent="0.25">
      <c r="A40" s="22"/>
      <c r="B40" s="18"/>
      <c r="C40" s="19"/>
      <c r="D40" s="19"/>
      <c r="E40" s="20"/>
      <c r="F40" s="16">
        <f t="shared" si="0"/>
        <v>0</v>
      </c>
      <c r="G40" s="18"/>
      <c r="H40" s="19"/>
      <c r="I40" s="20"/>
      <c r="J40" s="19"/>
      <c r="K40" s="13"/>
    </row>
    <row r="41" spans="1:11" ht="15.75" x14ac:dyDescent="0.25">
      <c r="A41" s="22"/>
      <c r="B41" s="18"/>
      <c r="C41" s="19"/>
      <c r="D41" s="19"/>
      <c r="E41" s="20"/>
      <c r="F41" s="16">
        <f t="shared" si="0"/>
        <v>0</v>
      </c>
      <c r="G41" s="18"/>
      <c r="H41" s="19"/>
      <c r="I41" s="20"/>
      <c r="J41" s="19"/>
      <c r="K41" s="13"/>
    </row>
    <row r="42" spans="1:11" ht="15.75" x14ac:dyDescent="0.25">
      <c r="A42" s="22"/>
      <c r="B42" s="18"/>
      <c r="C42" s="19"/>
      <c r="D42" s="19"/>
      <c r="E42" s="20"/>
      <c r="F42" s="16">
        <f t="shared" si="0"/>
        <v>0</v>
      </c>
      <c r="G42" s="18"/>
      <c r="H42" s="19"/>
      <c r="I42" s="20"/>
      <c r="J42" s="19"/>
      <c r="K42" s="13"/>
    </row>
    <row r="43" spans="1:11" ht="15.75" x14ac:dyDescent="0.25">
      <c r="A43" s="21"/>
      <c r="B43" s="18"/>
      <c r="C43" s="19"/>
      <c r="D43" s="19"/>
      <c r="E43" s="20"/>
      <c r="F43" s="16">
        <f t="shared" si="0"/>
        <v>0</v>
      </c>
      <c r="G43" s="18"/>
      <c r="H43" s="19"/>
      <c r="I43" s="20"/>
      <c r="J43" s="19"/>
      <c r="K43" s="13"/>
    </row>
    <row r="44" spans="1:11" ht="15.75" x14ac:dyDescent="0.25">
      <c r="A44" s="21"/>
      <c r="B44" s="18"/>
      <c r="C44" s="19"/>
      <c r="D44" s="19"/>
      <c r="E44" s="20"/>
      <c r="F44" s="16">
        <f t="shared" si="0"/>
        <v>0</v>
      </c>
      <c r="G44" s="18"/>
      <c r="H44" s="19"/>
      <c r="I44" s="20"/>
      <c r="J44" s="19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6" t="s">
        <v>5</v>
      </c>
      <c r="C48" s="8">
        <f>SUM(C5:C47)</f>
        <v>2639.5</v>
      </c>
      <c r="D48" s="8">
        <f>SUM(D5:D47)</f>
        <v>299.51000000000005</v>
      </c>
      <c r="E48" s="9"/>
      <c r="F48" s="11">
        <f t="shared" si="0"/>
        <v>2939.01</v>
      </c>
      <c r="G48" s="10"/>
      <c r="H48" s="8">
        <f>SUM(H5:H47)</f>
        <v>594.59999999999991</v>
      </c>
      <c r="I48" s="9"/>
      <c r="J48" s="8">
        <f>SUM(J5:J47)</f>
        <v>66.06</v>
      </c>
      <c r="K48" s="7">
        <f>C48-H48</f>
        <v>2044.9</v>
      </c>
    </row>
    <row r="51" spans="2:8" ht="15.75" x14ac:dyDescent="0.25">
      <c r="B51" s="4" t="s">
        <v>42</v>
      </c>
      <c r="F51" s="5"/>
      <c r="G51" s="66" t="s">
        <v>233</v>
      </c>
      <c r="H51" s="67"/>
    </row>
    <row r="52" spans="2:8" x14ac:dyDescent="0.25">
      <c r="B52" s="4"/>
      <c r="F52" s="3" t="s">
        <v>0</v>
      </c>
      <c r="G52" s="2"/>
      <c r="H52" s="2"/>
    </row>
    <row r="53" spans="2:8" ht="15.75" x14ac:dyDescent="0.25">
      <c r="B53" s="4" t="s">
        <v>40</v>
      </c>
      <c r="F53" s="5"/>
      <c r="G53" s="66" t="s">
        <v>232</v>
      </c>
      <c r="H53" s="67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КМПБ №1</vt:lpstr>
      <vt:lpstr>КМПБ №2</vt:lpstr>
      <vt:lpstr>КМБП №5</vt:lpstr>
      <vt:lpstr>КМБП №6</vt:lpstr>
      <vt:lpstr>Перинатальний центр</vt:lpstr>
      <vt:lpstr>'КМБП №5'!Область_печати</vt:lpstr>
      <vt:lpstr>'КМБП №6'!Область_печати</vt:lpstr>
      <vt:lpstr>'КМПБ №1'!Область_печати</vt:lpstr>
      <vt:lpstr>'КМПБ №2'!Область_печати</vt:lpstr>
      <vt:lpstr>'Перинатальний центр'!Область_печати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2021-10-20T08:28:17Z</dcterms:modified>
</cp:coreProperties>
</file>