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1560" windowWidth="17400" windowHeight="9480"/>
  </bookViews>
  <sheets>
    <sheet name="установи" sheetId="3" r:id="rId1"/>
  </sheets>
  <externalReferences>
    <externalReference r:id="rId2"/>
    <externalReference r:id="rId3"/>
  </externalReferences>
  <definedNames>
    <definedName name="_xlnm.Print_Area" localSheetId="0">установи!$A$1:$X$77</definedName>
    <definedName name="препарат" localSheetId="0">OFFSET([1]Списки!$A$1,1,0,COUNTA([1]Списки!$A$2:$A$969),1)</definedName>
    <definedName name="препарат">OFFSET([2]Списки!$A$1,1,0,COUNTA([2]Списки!$A$2:$A$969),1)</definedName>
  </definedNames>
  <calcPr calcId="145621" refMode="R1C1"/>
</workbook>
</file>

<file path=xl/calcChain.xml><?xml version="1.0" encoding="utf-8"?>
<calcChain xmlns="http://schemas.openxmlformats.org/spreadsheetml/2006/main">
  <c r="O22" i="3"/>
  <c r="P22" s="1"/>
  <c r="O23"/>
  <c r="P23" s="1"/>
  <c r="O24"/>
  <c r="P24" s="1"/>
  <c r="X30"/>
  <c r="X31"/>
  <c r="G31"/>
  <c r="G30"/>
  <c r="G32" s="1"/>
  <c r="G69"/>
  <c r="G70" s="1"/>
  <c r="G66"/>
  <c r="G67" s="1"/>
  <c r="G63"/>
  <c r="G64" s="1"/>
  <c r="G60"/>
  <c r="G61" s="1"/>
  <c r="G57"/>
  <c r="G58" s="1"/>
  <c r="G47"/>
  <c r="G42"/>
  <c r="G43" s="1"/>
  <c r="G39"/>
  <c r="G34"/>
  <c r="G24"/>
  <c r="G14"/>
  <c r="X57"/>
  <c r="P57"/>
  <c r="L58"/>
  <c r="X47"/>
  <c r="P47"/>
  <c r="L48"/>
  <c r="X42"/>
  <c r="X43" s="1"/>
  <c r="O42"/>
  <c r="P42" s="1"/>
  <c r="P43" s="1"/>
  <c r="L43"/>
  <c r="X39"/>
  <c r="O39"/>
  <c r="P39" s="1"/>
  <c r="L40"/>
  <c r="X34"/>
  <c r="O34"/>
  <c r="P34" s="1"/>
  <c r="P35" s="1"/>
  <c r="L35"/>
  <c r="O31"/>
  <c r="P31" s="1"/>
  <c r="L32"/>
  <c r="X24"/>
  <c r="L25"/>
  <c r="L15"/>
  <c r="X69"/>
  <c r="X70" s="1"/>
  <c r="O69"/>
  <c r="P69" s="1"/>
  <c r="P70" s="1"/>
  <c r="L70"/>
  <c r="X66"/>
  <c r="X67" s="1"/>
  <c r="O66"/>
  <c r="P66" s="1"/>
  <c r="P67" s="1"/>
  <c r="L67"/>
  <c r="X63"/>
  <c r="X64" s="1"/>
  <c r="P63"/>
  <c r="P64" s="1"/>
  <c r="L64"/>
  <c r="X60"/>
  <c r="X61" s="1"/>
  <c r="O60"/>
  <c r="P60" s="1"/>
  <c r="P61" s="1"/>
  <c r="L61"/>
  <c r="X38"/>
  <c r="O38"/>
  <c r="P38" s="1"/>
  <c r="G38"/>
  <c r="X37"/>
  <c r="O37"/>
  <c r="P37" s="1"/>
  <c r="G37"/>
  <c r="X56"/>
  <c r="O56"/>
  <c r="P56" s="1"/>
  <c r="G56"/>
  <c r="X55"/>
  <c r="O55"/>
  <c r="P55" s="1"/>
  <c r="G55"/>
  <c r="X54"/>
  <c r="O54"/>
  <c r="P54" s="1"/>
  <c r="G54"/>
  <c r="X51"/>
  <c r="O51"/>
  <c r="P51" s="1"/>
  <c r="G51"/>
  <c r="G52" s="1"/>
  <c r="X50"/>
  <c r="O50"/>
  <c r="P50" s="1"/>
  <c r="G50"/>
  <c r="X13"/>
  <c r="O13"/>
  <c r="P13" s="1"/>
  <c r="G13"/>
  <c r="X12"/>
  <c r="O12"/>
  <c r="P12" s="1"/>
  <c r="G12"/>
  <c r="X18"/>
  <c r="X19" s="1"/>
  <c r="P18"/>
  <c r="G18"/>
  <c r="X17"/>
  <c r="O17"/>
  <c r="P17" s="1"/>
  <c r="L19"/>
  <c r="G17"/>
  <c r="X27"/>
  <c r="X28" s="1"/>
  <c r="O27"/>
  <c r="P27" s="1"/>
  <c r="P28" s="1"/>
  <c r="G27"/>
  <c r="G28" s="1"/>
  <c r="P30"/>
  <c r="P32" s="1"/>
  <c r="X46"/>
  <c r="P46"/>
  <c r="G46"/>
  <c r="X45"/>
  <c r="P45"/>
  <c r="G45"/>
  <c r="X9"/>
  <c r="O9"/>
  <c r="P9" s="1"/>
  <c r="P10" s="1"/>
  <c r="G9"/>
  <c r="G10" s="1"/>
  <c r="L10"/>
  <c r="X23"/>
  <c r="X22"/>
  <c r="G23"/>
  <c r="G22"/>
  <c r="X21"/>
  <c r="O21"/>
  <c r="P21" s="1"/>
  <c r="G21"/>
  <c r="G25" s="1"/>
  <c r="G35"/>
  <c r="G40"/>
  <c r="X35"/>
  <c r="G15"/>
  <c r="X10"/>
  <c r="X52"/>
  <c r="L52"/>
  <c r="L28"/>
  <c r="X40" l="1"/>
  <c r="X58"/>
  <c r="X48"/>
  <c r="G19"/>
  <c r="G48"/>
  <c r="P40"/>
  <c r="X32"/>
  <c r="P25"/>
  <c r="L71"/>
  <c r="Y25"/>
  <c r="X25"/>
  <c r="Y10"/>
  <c r="P48"/>
  <c r="P19"/>
  <c r="P52"/>
  <c r="P58"/>
  <c r="G71" l="1"/>
  <c r="Y19"/>
  <c r="O14"/>
  <c r="P14" s="1"/>
  <c r="P15" s="1"/>
  <c r="X14"/>
  <c r="X15" s="1"/>
  <c r="X71" s="1"/>
  <c r="Y15" l="1"/>
  <c r="P71"/>
  <c r="X72" s="1"/>
  <c r="X77" s="1"/>
</calcChain>
</file>

<file path=xl/sharedStrings.xml><?xml version="1.0" encoding="utf-8"?>
<sst xmlns="http://schemas.openxmlformats.org/spreadsheetml/2006/main" count="130" uniqueCount="52">
  <si>
    <t>Форма № 2</t>
  </si>
  <si>
    <t>Назва постачальника</t>
  </si>
  <si>
    <t>Назва отримувача</t>
  </si>
  <si>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</si>
  <si>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</si>
  <si>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</si>
  <si>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</si>
  <si>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</si>
  <si>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Ціна              за од.</t>
  </si>
  <si>
    <t>Термін придатності</t>
  </si>
  <si>
    <t>Використано у поточному місяці</t>
  </si>
  <si>
    <t xml:space="preserve">Передано ЛПЗ </t>
  </si>
  <si>
    <t>Кіл-ть</t>
  </si>
  <si>
    <t>Сума, грн.</t>
  </si>
  <si>
    <t>дата отримання</t>
  </si>
  <si>
    <t>№ накладної</t>
  </si>
  <si>
    <t>Наказ ГУОЗ</t>
  </si>
  <si>
    <t>Найменування ЛПЗ</t>
  </si>
  <si>
    <t>№</t>
  </si>
  <si>
    <t>дата</t>
  </si>
  <si>
    <t>шт</t>
  </si>
  <si>
    <t>Всього</t>
  </si>
  <si>
    <t>Разом по закладах</t>
  </si>
  <si>
    <t xml:space="preserve">Директор Бази спецмедпостачання </t>
  </si>
  <si>
    <t>О.В.Стрешенець</t>
  </si>
  <si>
    <t>КНП КМКЛ №2</t>
  </si>
  <si>
    <t>КНП КМКЛ №5</t>
  </si>
  <si>
    <t>КНП КМКЛ №7</t>
  </si>
  <si>
    <t>КНП КМКЛ №18</t>
  </si>
  <si>
    <t>Державна установа "Центр громадського здоров*я Міністерства охорони здоров*я України"</t>
  </si>
  <si>
    <t>Комплект Тип 2 захисний медичний з ПВХ покриттям (халат)</t>
  </si>
  <si>
    <t>пар</t>
  </si>
  <si>
    <t>Рукавички захисні</t>
  </si>
  <si>
    <t>Комплект Тип 1 захисний медичний з ПВХ покриттям (комбінезон)</t>
  </si>
  <si>
    <t>комплект</t>
  </si>
  <si>
    <t>КНП Олександрівська клінічна лікарня м.Києва</t>
  </si>
  <si>
    <t>КНП КМКЛ №1</t>
  </si>
  <si>
    <t>КНП КМКЛ №3</t>
  </si>
  <si>
    <t>КНП КМКЛ №4</t>
  </si>
  <si>
    <t>КНП КМКЛ №6</t>
  </si>
  <si>
    <t>КНП КМКЛ №15</t>
  </si>
  <si>
    <t>КНП КМКЛ №17</t>
  </si>
  <si>
    <t>Комплект для збору та транспортування біологічних зразків</t>
  </si>
  <si>
    <t>КНП ЦПМСД №2 Дніпровського р-ну</t>
  </si>
  <si>
    <t>КНП ЦПМСД №4 Дніпровського р-ну</t>
  </si>
  <si>
    <t>КНП ЦПМСД №1 Подільського р-ну</t>
  </si>
  <si>
    <t>КНП ЦПМСД №1 Святошинського р-ну</t>
  </si>
  <si>
    <t>КНП КМКЛ №8</t>
  </si>
  <si>
    <t>Фактично отримано від БСМП за  поточний місяць 2021 року</t>
  </si>
  <si>
    <t>Залишок станом на 01.06.2021</t>
  </si>
  <si>
    <t>Зведений звіт про використання товарно-матеріальних цінностей (лікарських засобів, виробів медичного призначення), закуплених централізовано Департаментом охорони здоров'я за червень 2021року</t>
  </si>
  <si>
    <t>Залишок станом на 01.07.2021</t>
  </si>
</sst>
</file>

<file path=xl/styles.xml><?xml version="1.0" encoding="utf-8"?>
<styleSheet xmlns="http://schemas.openxmlformats.org/spreadsheetml/2006/main">
  <numFmts count="4">
    <numFmt numFmtId="164" formatCode="_-* #,##0.00\ _г_р_н_._-;\-* #,##0.00\ _г_р_н_._-;_-* &quot;-&quot;??\ _г_р_н_._-;_-@_-"/>
    <numFmt numFmtId="165" formatCode="dd/mm/yy;@"/>
    <numFmt numFmtId="166" formatCode="dd\.mm\.yy;@"/>
    <numFmt numFmtId="167" formatCode="_(* #,##0.00_);_(* \(#,##0.00\);_(* \-??_);_(@_)"/>
  </numFmts>
  <fonts count="22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9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1" fillId="0" borderId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1" xfId="7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165" fontId="13" fillId="2" borderId="1" xfId="7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 textRotation="90" wrapText="1"/>
    </xf>
    <xf numFmtId="0" fontId="12" fillId="2" borderId="1" xfId="7" applyNumberFormat="1" applyFont="1" applyFill="1" applyBorder="1" applyAlignment="1">
      <alignment horizontal="center" vertical="center"/>
    </xf>
    <xf numFmtId="49" fontId="12" fillId="2" borderId="1" xfId="7" applyNumberFormat="1" applyFont="1" applyFill="1" applyBorder="1" applyAlignment="1">
      <alignment horizontal="left" vertical="center" wrapText="1"/>
    </xf>
    <xf numFmtId="2" fontId="12" fillId="2" borderId="1" xfId="7" applyNumberFormat="1" applyFont="1" applyFill="1" applyBorder="1" applyAlignment="1">
      <alignment horizontal="center" vertical="center"/>
    </xf>
    <xf numFmtId="14" fontId="12" fillId="2" borderId="1" xfId="7" applyNumberFormat="1" applyFont="1" applyFill="1" applyBorder="1" applyAlignment="1">
      <alignment horizontal="center" vertical="center"/>
    </xf>
    <xf numFmtId="165" fontId="12" fillId="2" borderId="1" xfId="7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>
      <alignment horizontal="center" vertical="center" wrapText="1"/>
    </xf>
    <xf numFmtId="166" fontId="12" fillId="2" borderId="1" xfId="7" applyNumberFormat="1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center" vertical="center"/>
    </xf>
    <xf numFmtId="0" fontId="2" fillId="2" borderId="0" xfId="7" applyNumberFormat="1" applyFont="1" applyFill="1" applyAlignment="1">
      <alignment vertical="center"/>
    </xf>
    <xf numFmtId="0" fontId="3" fillId="2" borderId="0" xfId="7" applyFont="1" applyFill="1" applyAlignment="1">
      <alignment vertical="center" wrapText="1"/>
    </xf>
    <xf numFmtId="0" fontId="1" fillId="2" borderId="0" xfId="7" applyFill="1" applyAlignment="1">
      <alignment vertical="center"/>
    </xf>
    <xf numFmtId="0" fontId="1" fillId="2" borderId="0" xfId="7" applyFont="1" applyFill="1" applyAlignment="1">
      <alignment vertical="center"/>
    </xf>
    <xf numFmtId="0" fontId="1" fillId="2" borderId="0" xfId="7" applyNumberFormat="1" applyFont="1" applyFill="1" applyAlignment="1">
      <alignment vertical="center"/>
    </xf>
    <xf numFmtId="0" fontId="4" fillId="2" borderId="0" xfId="7" applyFont="1" applyFill="1" applyAlignment="1">
      <alignment vertical="center"/>
    </xf>
    <xf numFmtId="165" fontId="1" fillId="2" borderId="0" xfId="7" applyNumberFormat="1" applyFill="1" applyAlignment="1">
      <alignment vertical="center"/>
    </xf>
    <xf numFmtId="0" fontId="4" fillId="2" borderId="0" xfId="7" applyFont="1" applyFill="1" applyBorder="1" applyAlignment="1">
      <alignment vertical="center"/>
    </xf>
    <xf numFmtId="0" fontId="5" fillId="2" borderId="0" xfId="7" applyNumberFormat="1" applyFont="1" applyFill="1" applyBorder="1" applyAlignment="1">
      <alignment horizontal="center" vertical="center"/>
    </xf>
    <xf numFmtId="0" fontId="6" fillId="2" borderId="0" xfId="7" applyFont="1" applyFill="1" applyAlignment="1">
      <alignment vertical="center"/>
    </xf>
    <xf numFmtId="0" fontId="7" fillId="2" borderId="0" xfId="7" applyNumberFormat="1" applyFont="1" applyFill="1" applyBorder="1" applyAlignment="1">
      <alignment horizontal="left" vertical="center"/>
    </xf>
    <xf numFmtId="0" fontId="7" fillId="2" borderId="0" xfId="7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horizontal="left" vertical="center"/>
    </xf>
    <xf numFmtId="0" fontId="9" fillId="2" borderId="0" xfId="7" applyFont="1" applyFill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1" fillId="2" borderId="0" xfId="7" applyNumberFormat="1" applyFill="1" applyAlignment="1">
      <alignment vertical="center"/>
    </xf>
    <xf numFmtId="0" fontId="16" fillId="2" borderId="0" xfId="7" applyNumberFormat="1" applyFont="1" applyFill="1" applyBorder="1" applyAlignment="1">
      <alignment horizontal="center" vertical="center"/>
    </xf>
    <xf numFmtId="49" fontId="10" fillId="2" borderId="0" xfId="7" applyNumberFormat="1" applyFont="1" applyFill="1" applyBorder="1" applyAlignment="1">
      <alignment horizontal="center" vertical="center" wrapText="1"/>
    </xf>
    <xf numFmtId="2" fontId="11" fillId="2" borderId="0" xfId="7" applyNumberFormat="1" applyFont="1" applyFill="1" applyBorder="1" applyAlignment="1">
      <alignment horizontal="center" vertical="center"/>
    </xf>
    <xf numFmtId="14" fontId="10" fillId="2" borderId="0" xfId="7" applyNumberFormat="1" applyFont="1" applyFill="1" applyBorder="1" applyAlignment="1">
      <alignment horizontal="center" vertical="center"/>
    </xf>
    <xf numFmtId="2" fontId="10" fillId="2" borderId="0" xfId="7" applyNumberFormat="1" applyFont="1" applyFill="1" applyBorder="1" applyAlignment="1">
      <alignment horizontal="center" vertical="center"/>
    </xf>
    <xf numFmtId="0" fontId="16" fillId="2" borderId="0" xfId="7" applyFont="1" applyFill="1" applyBorder="1" applyAlignment="1">
      <alignment horizontal="center" vertical="center"/>
    </xf>
    <xf numFmtId="2" fontId="16" fillId="2" borderId="0" xfId="7" applyNumberFormat="1" applyFont="1" applyFill="1" applyBorder="1" applyAlignment="1">
      <alignment horizontal="center" vertical="center"/>
    </xf>
    <xf numFmtId="14" fontId="16" fillId="2" borderId="0" xfId="7" applyNumberFormat="1" applyFont="1" applyFill="1" applyBorder="1" applyAlignment="1">
      <alignment horizontal="center" vertical="center"/>
    </xf>
    <xf numFmtId="165" fontId="16" fillId="2" borderId="0" xfId="7" applyNumberFormat="1" applyFont="1" applyFill="1" applyBorder="1" applyAlignment="1">
      <alignment horizontal="center" vertical="center"/>
    </xf>
    <xf numFmtId="0" fontId="17" fillId="2" borderId="0" xfId="7" applyFont="1" applyFill="1" applyBorder="1" applyAlignment="1">
      <alignment horizontal="center" vertical="center"/>
    </xf>
    <xf numFmtId="0" fontId="10" fillId="2" borderId="0" xfId="7" applyFont="1" applyFill="1" applyBorder="1" applyAlignment="1">
      <alignment horizontal="center" vertical="center"/>
    </xf>
    <xf numFmtId="2" fontId="13" fillId="2" borderId="0" xfId="7" applyNumberFormat="1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vertical="center"/>
    </xf>
    <xf numFmtId="0" fontId="18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1" fillId="2" borderId="0" xfId="0" applyNumberFormat="1" applyFont="1" applyFill="1"/>
    <xf numFmtId="49" fontId="3" fillId="2" borderId="0" xfId="7" applyNumberFormat="1" applyFont="1" applyFill="1" applyBorder="1" applyAlignment="1">
      <alignment horizontal="left" vertical="center" wrapText="1"/>
    </xf>
    <xf numFmtId="0" fontId="13" fillId="2" borderId="0" xfId="7" applyNumberFormat="1" applyFont="1" applyFill="1" applyBorder="1" applyAlignment="1">
      <alignment horizontal="center" vertical="center"/>
    </xf>
    <xf numFmtId="14" fontId="3" fillId="2" borderId="0" xfId="7" applyNumberFormat="1" applyFont="1" applyFill="1" applyBorder="1" applyAlignment="1">
      <alignment horizontal="center" vertical="center"/>
    </xf>
    <xf numFmtId="2" fontId="3" fillId="2" borderId="0" xfId="7" applyNumberFormat="1" applyFont="1" applyFill="1" applyBorder="1" applyAlignment="1">
      <alignment horizontal="center" vertical="center"/>
    </xf>
    <xf numFmtId="0" fontId="13" fillId="2" borderId="0" xfId="7" applyFont="1" applyFill="1" applyBorder="1" applyAlignment="1">
      <alignment horizontal="center" vertical="center"/>
    </xf>
    <xf numFmtId="14" fontId="13" fillId="2" borderId="0" xfId="7" applyNumberFormat="1" applyFont="1" applyFill="1" applyBorder="1" applyAlignment="1">
      <alignment horizontal="center" vertical="center"/>
    </xf>
    <xf numFmtId="165" fontId="13" fillId="2" borderId="0" xfId="7" applyNumberFormat="1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0" fillId="2" borderId="0" xfId="0" applyFill="1"/>
    <xf numFmtId="0" fontId="16" fillId="2" borderId="0" xfId="0" applyFont="1" applyFill="1" applyAlignment="1">
      <alignment horizontal="center"/>
    </xf>
    <xf numFmtId="0" fontId="4" fillId="2" borderId="0" xfId="7" applyFont="1" applyFill="1" applyAlignment="1">
      <alignment vertical="center" wrapText="1"/>
    </xf>
    <xf numFmtId="0" fontId="1" fillId="2" borderId="0" xfId="7" applyNumberFormat="1" applyFill="1" applyAlignment="1">
      <alignment vertical="center"/>
    </xf>
    <xf numFmtId="2" fontId="4" fillId="2" borderId="0" xfId="7" applyNumberFormat="1" applyFont="1" applyFill="1" applyAlignment="1">
      <alignment vertical="center"/>
    </xf>
    <xf numFmtId="0" fontId="1" fillId="2" borderId="0" xfId="7" applyFill="1" applyAlignment="1">
      <alignment vertical="center" wrapText="1"/>
    </xf>
    <xf numFmtId="0" fontId="12" fillId="2" borderId="1" xfId="7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2" fillId="2" borderId="1" xfId="7" applyFont="1" applyFill="1" applyBorder="1" applyAlignment="1">
      <alignment horizontal="center" vertical="center" wrapText="1"/>
    </xf>
    <xf numFmtId="49" fontId="1" fillId="2" borderId="0" xfId="7" applyNumberForma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left" vertical="center"/>
    </xf>
    <xf numFmtId="0" fontId="7" fillId="2" borderId="10" xfId="7" applyFont="1" applyFill="1" applyBorder="1" applyAlignment="1">
      <alignment horizontal="left" vertical="center" wrapText="1"/>
    </xf>
    <xf numFmtId="0" fontId="8" fillId="2" borderId="10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textRotation="90"/>
    </xf>
    <xf numFmtId="0" fontId="10" fillId="2" borderId="2" xfId="0" applyNumberFormat="1" applyFont="1" applyFill="1" applyBorder="1" applyAlignment="1">
      <alignment horizontal="center" vertical="center" textRotation="90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 textRotation="90"/>
    </xf>
  </cellXfs>
  <cellStyles count="19">
    <cellStyle name="S8" xfId="1"/>
    <cellStyle name="Обычный" xfId="0" builtinId="0"/>
    <cellStyle name="Обычный 14" xfId="2"/>
    <cellStyle name="Обычный 2" xfId="3"/>
    <cellStyle name="Обычный 2 2" xfId="4"/>
    <cellStyle name="Обычный 2 3" xfId="5"/>
    <cellStyle name="Обычный 2 4" xfId="6"/>
    <cellStyle name="Обычный 3" xfId="7"/>
    <cellStyle name="Обычный 3 2" xfId="8"/>
    <cellStyle name="Обычный 3 3" xfId="9"/>
    <cellStyle name="Обычный 3 4" xfId="10"/>
    <cellStyle name="Обычный 4" xfId="11"/>
    <cellStyle name="Обычный 4 2" xfId="12"/>
    <cellStyle name="Обычный 5" xfId="13"/>
    <cellStyle name="Обычный 6" xfId="14"/>
    <cellStyle name="Обычный 7" xfId="15"/>
    <cellStyle name="Обычный 8" xfId="16"/>
    <cellStyle name="Финансовый 2" xfId="17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Users/user/Downloads/DOCUME~1/user5/LOCALS~1/Temp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92"/>
  <sheetViews>
    <sheetView tabSelected="1" view="pageBreakPreview" zoomScaleNormal="100" zoomScaleSheetLayoutView="100" workbookViewId="0">
      <selection activeCell="C9" sqref="C9"/>
    </sheetView>
  </sheetViews>
  <sheetFormatPr defaultRowHeight="12.75"/>
  <cols>
    <col min="1" max="1" width="3" style="26" customWidth="1"/>
    <col min="2" max="2" width="23.42578125" style="71" customWidth="1"/>
    <col min="3" max="3" width="4.5703125" style="26" customWidth="1"/>
    <col min="4" max="4" width="13.5703125" style="26" customWidth="1"/>
    <col min="5" max="5" width="7.5703125" style="27" customWidth="1"/>
    <col min="6" max="6" width="7.7109375" style="27" customWidth="1"/>
    <col min="7" max="7" width="15" style="26" customWidth="1"/>
    <col min="8" max="8" width="10.5703125" style="26" customWidth="1"/>
    <col min="9" max="9" width="8" style="26" customWidth="1"/>
    <col min="10" max="10" width="9.85546875" style="26" customWidth="1"/>
    <col min="11" max="11" width="8.85546875" style="26" customWidth="1"/>
    <col min="12" max="12" width="14.85546875" style="26" customWidth="1"/>
    <col min="13" max="13" width="5.5703125" style="26" customWidth="1"/>
    <col min="14" max="14" width="8.140625" style="26" customWidth="1"/>
    <col min="15" max="15" width="7" style="72" customWidth="1"/>
    <col min="16" max="16" width="14.5703125" style="29" customWidth="1"/>
    <col min="17" max="22" width="1.28515625" style="29" customWidth="1"/>
    <col min="23" max="23" width="6.42578125" style="29" customWidth="1"/>
    <col min="24" max="24" width="15.42578125" style="29" customWidth="1"/>
    <col min="25" max="25" width="12" style="26" customWidth="1"/>
    <col min="26" max="16384" width="9.140625" style="26"/>
  </cols>
  <sheetData>
    <row r="1" spans="1:41">
      <c r="A1" s="24"/>
      <c r="B1" s="25"/>
      <c r="F1" s="28"/>
      <c r="H1" s="29"/>
      <c r="I1" s="29"/>
      <c r="N1" s="30"/>
      <c r="O1" s="79" t="s">
        <v>0</v>
      </c>
      <c r="P1" s="79"/>
      <c r="Q1" s="79"/>
      <c r="R1" s="79"/>
      <c r="S1" s="31"/>
      <c r="T1" s="31"/>
      <c r="U1" s="31"/>
      <c r="V1" s="31"/>
      <c r="W1" s="31"/>
      <c r="X1" s="31"/>
    </row>
    <row r="2" spans="1:41" s="33" customFormat="1" ht="34.5" customHeight="1">
      <c r="A2" s="32"/>
      <c r="B2" s="80" t="s">
        <v>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41" s="37" customFormat="1" ht="15">
      <c r="A3" s="34"/>
      <c r="B3" s="35" t="s">
        <v>1</v>
      </c>
      <c r="C3" s="81" t="s">
        <v>29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36"/>
      <c r="R3" s="36"/>
      <c r="S3" s="36"/>
      <c r="T3" s="36"/>
      <c r="U3" s="36"/>
      <c r="V3" s="36"/>
      <c r="W3" s="36"/>
      <c r="X3" s="36"/>
    </row>
    <row r="4" spans="1:41" s="37" customFormat="1" ht="15">
      <c r="A4" s="36"/>
      <c r="B4" s="35" t="s">
        <v>2</v>
      </c>
      <c r="C4" s="82" t="s">
        <v>3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3"/>
      <c r="Q4" s="83"/>
      <c r="R4" s="83"/>
      <c r="S4" s="83"/>
      <c r="T4" s="83"/>
      <c r="U4" s="83"/>
      <c r="V4" s="83"/>
      <c r="W4" s="83"/>
    </row>
    <row r="5" spans="1:41" s="2" customFormat="1" ht="33" customHeight="1">
      <c r="A5" s="89" t="s">
        <v>4</v>
      </c>
      <c r="B5" s="85" t="s">
        <v>5</v>
      </c>
      <c r="C5" s="85" t="s">
        <v>6</v>
      </c>
      <c r="D5" s="85" t="s">
        <v>7</v>
      </c>
      <c r="E5" s="85" t="s">
        <v>8</v>
      </c>
      <c r="F5" s="85" t="s">
        <v>49</v>
      </c>
      <c r="G5" s="85"/>
      <c r="H5" s="90" t="s">
        <v>9</v>
      </c>
      <c r="I5" s="85" t="s">
        <v>48</v>
      </c>
      <c r="J5" s="85"/>
      <c r="K5" s="85"/>
      <c r="L5" s="85"/>
      <c r="M5" s="85"/>
      <c r="N5" s="85"/>
      <c r="O5" s="93" t="s">
        <v>10</v>
      </c>
      <c r="P5" s="94"/>
      <c r="Q5" s="85" t="s">
        <v>11</v>
      </c>
      <c r="R5" s="85"/>
      <c r="S5" s="85"/>
      <c r="T5" s="85"/>
      <c r="U5" s="85"/>
      <c r="V5" s="85"/>
      <c r="W5" s="85" t="s">
        <v>51</v>
      </c>
      <c r="X5" s="85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2" customFormat="1" ht="26.25" customHeight="1">
      <c r="A6" s="89"/>
      <c r="B6" s="85"/>
      <c r="C6" s="85"/>
      <c r="D6" s="85"/>
      <c r="E6" s="85"/>
      <c r="F6" s="86" t="s">
        <v>12</v>
      </c>
      <c r="G6" s="85" t="s">
        <v>13</v>
      </c>
      <c r="H6" s="91"/>
      <c r="I6" s="90" t="s">
        <v>14</v>
      </c>
      <c r="J6" s="88" t="s">
        <v>15</v>
      </c>
      <c r="K6" s="97" t="s">
        <v>12</v>
      </c>
      <c r="L6" s="85" t="s">
        <v>13</v>
      </c>
      <c r="M6" s="85" t="s">
        <v>16</v>
      </c>
      <c r="N6" s="85"/>
      <c r="O6" s="86" t="s">
        <v>12</v>
      </c>
      <c r="P6" s="85" t="s">
        <v>13</v>
      </c>
      <c r="Q6" s="98" t="s">
        <v>17</v>
      </c>
      <c r="R6" s="99"/>
      <c r="S6" s="99"/>
      <c r="T6" s="100"/>
      <c r="U6" s="86" t="s">
        <v>12</v>
      </c>
      <c r="V6" s="104" t="s">
        <v>13</v>
      </c>
      <c r="W6" s="105" t="s">
        <v>12</v>
      </c>
      <c r="X6" s="85" t="s">
        <v>13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s="2" customFormat="1" ht="24" customHeight="1">
      <c r="A7" s="89"/>
      <c r="B7" s="85"/>
      <c r="C7" s="85"/>
      <c r="D7" s="85"/>
      <c r="E7" s="85"/>
      <c r="F7" s="87"/>
      <c r="G7" s="85"/>
      <c r="H7" s="92"/>
      <c r="I7" s="92"/>
      <c r="J7" s="88"/>
      <c r="K7" s="97"/>
      <c r="L7" s="85"/>
      <c r="M7" s="76" t="s">
        <v>18</v>
      </c>
      <c r="N7" s="39" t="s">
        <v>19</v>
      </c>
      <c r="O7" s="87"/>
      <c r="P7" s="85"/>
      <c r="Q7" s="101"/>
      <c r="R7" s="102"/>
      <c r="S7" s="102"/>
      <c r="T7" s="103"/>
      <c r="U7" s="87"/>
      <c r="V7" s="104"/>
      <c r="W7" s="106"/>
      <c r="X7" s="85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2" customFormat="1" ht="21" customHeight="1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" customFormat="1" ht="39" customHeight="1">
      <c r="A9" s="3">
        <v>1</v>
      </c>
      <c r="B9" s="4" t="s">
        <v>33</v>
      </c>
      <c r="C9" s="5" t="s">
        <v>34</v>
      </c>
      <c r="D9" s="5"/>
      <c r="E9" s="6">
        <v>1076.42</v>
      </c>
      <c r="F9" s="7">
        <v>20</v>
      </c>
      <c r="G9" s="6">
        <f>E9*F9</f>
        <v>21528.400000000001</v>
      </c>
      <c r="H9" s="8"/>
      <c r="I9" s="9"/>
      <c r="J9" s="10"/>
      <c r="K9" s="7"/>
      <c r="L9" s="6"/>
      <c r="M9" s="5">
        <v>616</v>
      </c>
      <c r="N9" s="11">
        <v>43998</v>
      </c>
      <c r="O9" s="7">
        <f>F9+K9-W9</f>
        <v>0</v>
      </c>
      <c r="P9" s="5">
        <f>O9*E9</f>
        <v>0</v>
      </c>
      <c r="Q9" s="5"/>
      <c r="R9" s="5"/>
      <c r="S9" s="5"/>
      <c r="T9" s="5"/>
      <c r="U9" s="12"/>
      <c r="V9" s="13"/>
      <c r="W9" s="7">
        <v>20</v>
      </c>
      <c r="X9" s="6">
        <f>W9*E9</f>
        <v>21528.400000000001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" customFormat="1" ht="21" customHeight="1">
      <c r="A10" s="14"/>
      <c r="B10" s="15" t="s">
        <v>21</v>
      </c>
      <c r="C10" s="14"/>
      <c r="D10" s="16"/>
      <c r="E10" s="16"/>
      <c r="F10" s="75"/>
      <c r="G10" s="16">
        <f>SUM(G9:G9)</f>
        <v>21528.400000000001</v>
      </c>
      <c r="H10" s="17"/>
      <c r="I10" s="17"/>
      <c r="J10" s="16"/>
      <c r="K10" s="75"/>
      <c r="L10" s="16">
        <f>SUM(L9:L9)</f>
        <v>0</v>
      </c>
      <c r="M10" s="75"/>
      <c r="N10" s="18"/>
      <c r="O10" s="14"/>
      <c r="P10" s="16">
        <f>SUM(P9:P9)</f>
        <v>0</v>
      </c>
      <c r="Q10" s="75"/>
      <c r="R10" s="75"/>
      <c r="S10" s="75"/>
      <c r="T10" s="75"/>
      <c r="U10" s="75"/>
      <c r="V10" s="75"/>
      <c r="W10" s="75"/>
      <c r="X10" s="16">
        <f>SUM(X9:X9)</f>
        <v>21528.400000000001</v>
      </c>
      <c r="Y10" s="19">
        <f>G10+L10-P10</f>
        <v>21528.400000000001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" customFormat="1" ht="21" customHeight="1">
      <c r="A11" s="78" t="s">
        <v>36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" customFormat="1" ht="38.25" customHeight="1">
      <c r="A12" s="3">
        <v>1</v>
      </c>
      <c r="B12" s="4" t="s">
        <v>30</v>
      </c>
      <c r="C12" s="5" t="s">
        <v>20</v>
      </c>
      <c r="D12" s="5"/>
      <c r="E12" s="6">
        <v>1025.06</v>
      </c>
      <c r="F12" s="7">
        <v>2</v>
      </c>
      <c r="G12" s="6">
        <f>E12*F12</f>
        <v>2050.12</v>
      </c>
      <c r="H12" s="8"/>
      <c r="I12" s="9"/>
      <c r="J12" s="10"/>
      <c r="K12" s="7"/>
      <c r="L12" s="6"/>
      <c r="M12" s="5">
        <v>616</v>
      </c>
      <c r="N12" s="11">
        <v>43998</v>
      </c>
      <c r="O12" s="7">
        <f>F12+K12-W12</f>
        <v>0</v>
      </c>
      <c r="P12" s="5">
        <f>O12*E12</f>
        <v>0</v>
      </c>
      <c r="Q12" s="5"/>
      <c r="R12" s="5"/>
      <c r="S12" s="5"/>
      <c r="T12" s="5"/>
      <c r="U12" s="12"/>
      <c r="V12" s="13"/>
      <c r="W12" s="7">
        <v>2</v>
      </c>
      <c r="X12" s="6">
        <f>W12*E12</f>
        <v>2050.12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" customFormat="1" ht="39.75" customHeight="1">
      <c r="A13" s="3">
        <v>2</v>
      </c>
      <c r="B13" s="4" t="s">
        <v>33</v>
      </c>
      <c r="C13" s="5" t="s">
        <v>34</v>
      </c>
      <c r="D13" s="5"/>
      <c r="E13" s="6">
        <v>1076.42</v>
      </c>
      <c r="F13" s="7">
        <v>22</v>
      </c>
      <c r="G13" s="6">
        <f>E13*F13</f>
        <v>23681.24</v>
      </c>
      <c r="H13" s="8"/>
      <c r="I13" s="9"/>
      <c r="J13" s="10"/>
      <c r="K13" s="7"/>
      <c r="L13" s="6"/>
      <c r="M13" s="5">
        <v>616</v>
      </c>
      <c r="N13" s="11">
        <v>43998</v>
      </c>
      <c r="O13" s="7">
        <f>F13+K13-W13</f>
        <v>0</v>
      </c>
      <c r="P13" s="5">
        <f>O13*E13</f>
        <v>0</v>
      </c>
      <c r="Q13" s="5"/>
      <c r="R13" s="5"/>
      <c r="S13" s="5"/>
      <c r="T13" s="5"/>
      <c r="U13" s="12"/>
      <c r="V13" s="13"/>
      <c r="W13" s="7">
        <v>22</v>
      </c>
      <c r="X13" s="6">
        <f>W13*E13</f>
        <v>23681.24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" customFormat="1" ht="40.5" customHeight="1">
      <c r="A14" s="3">
        <v>3</v>
      </c>
      <c r="B14" s="4" t="s">
        <v>42</v>
      </c>
      <c r="C14" s="5" t="s">
        <v>34</v>
      </c>
      <c r="D14" s="5"/>
      <c r="E14" s="6">
        <v>26.932300000000001</v>
      </c>
      <c r="F14" s="7">
        <v>0</v>
      </c>
      <c r="G14" s="6">
        <f>E14*F14</f>
        <v>0</v>
      </c>
      <c r="H14" s="8"/>
      <c r="I14" s="9"/>
      <c r="J14" s="10"/>
      <c r="K14" s="7"/>
      <c r="L14" s="6"/>
      <c r="M14" s="5">
        <v>616</v>
      </c>
      <c r="N14" s="11">
        <v>43998</v>
      </c>
      <c r="O14" s="7">
        <f>F14+K14-W14</f>
        <v>0</v>
      </c>
      <c r="P14" s="6">
        <f>O14*E14</f>
        <v>0</v>
      </c>
      <c r="Q14" s="5"/>
      <c r="R14" s="5"/>
      <c r="S14" s="5"/>
      <c r="T14" s="5"/>
      <c r="U14" s="12"/>
      <c r="V14" s="13"/>
      <c r="W14" s="7">
        <v>0</v>
      </c>
      <c r="X14" s="6">
        <f>W14*E14</f>
        <v>0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" customFormat="1" ht="21" customHeight="1">
      <c r="A15" s="14"/>
      <c r="B15" s="15" t="s">
        <v>21</v>
      </c>
      <c r="C15" s="14"/>
      <c r="D15" s="16"/>
      <c r="E15" s="16"/>
      <c r="F15" s="75"/>
      <c r="G15" s="16">
        <f>SUM(G12:G14)</f>
        <v>25731.360000000001</v>
      </c>
      <c r="H15" s="17"/>
      <c r="I15" s="17"/>
      <c r="J15" s="16"/>
      <c r="K15" s="75"/>
      <c r="L15" s="16">
        <f>SUM(L12:L14)</f>
        <v>0</v>
      </c>
      <c r="M15" s="75"/>
      <c r="N15" s="18"/>
      <c r="O15" s="14"/>
      <c r="P15" s="16">
        <f>SUM(P12:P14)</f>
        <v>0</v>
      </c>
      <c r="Q15" s="75"/>
      <c r="R15" s="75"/>
      <c r="S15" s="75"/>
      <c r="T15" s="75"/>
      <c r="U15" s="75"/>
      <c r="V15" s="75"/>
      <c r="W15" s="75"/>
      <c r="X15" s="16">
        <f>SUM(X12:X14)</f>
        <v>25731.360000000001</v>
      </c>
      <c r="Y15" s="19">
        <f>G15+L15-P15</f>
        <v>25731.360000000001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" customFormat="1" ht="21" customHeight="1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2" customFormat="1" ht="17.25" customHeight="1">
      <c r="A17" s="3">
        <v>1</v>
      </c>
      <c r="B17" s="4" t="s">
        <v>32</v>
      </c>
      <c r="C17" s="5" t="s">
        <v>31</v>
      </c>
      <c r="D17" s="5"/>
      <c r="E17" s="6">
        <v>24.96</v>
      </c>
      <c r="F17" s="7">
        <v>20</v>
      </c>
      <c r="G17" s="6">
        <f>E17*F17</f>
        <v>499.20000000000005</v>
      </c>
      <c r="H17" s="8"/>
      <c r="I17" s="9"/>
      <c r="J17" s="10"/>
      <c r="K17" s="7"/>
      <c r="L17" s="6"/>
      <c r="M17" s="5">
        <v>616</v>
      </c>
      <c r="N17" s="11">
        <v>43998</v>
      </c>
      <c r="O17" s="7">
        <f>F17+K17-W17</f>
        <v>0</v>
      </c>
      <c r="P17" s="5">
        <f>O17*E17</f>
        <v>0</v>
      </c>
      <c r="Q17" s="5"/>
      <c r="R17" s="5"/>
      <c r="S17" s="5"/>
      <c r="T17" s="5"/>
      <c r="U17" s="12"/>
      <c r="V17" s="13"/>
      <c r="W17" s="7">
        <v>20</v>
      </c>
      <c r="X17" s="6">
        <f>W17*E17</f>
        <v>499.20000000000005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2" customFormat="1" ht="39" customHeight="1">
      <c r="A18" s="3">
        <v>2</v>
      </c>
      <c r="B18" s="4" t="s">
        <v>33</v>
      </c>
      <c r="C18" s="5" t="s">
        <v>34</v>
      </c>
      <c r="D18" s="5"/>
      <c r="E18" s="6">
        <v>1076.42</v>
      </c>
      <c r="F18" s="7">
        <v>13</v>
      </c>
      <c r="G18" s="6">
        <f>E18*F18</f>
        <v>13993.460000000001</v>
      </c>
      <c r="H18" s="8"/>
      <c r="I18" s="9"/>
      <c r="J18" s="10"/>
      <c r="K18" s="7"/>
      <c r="L18" s="6"/>
      <c r="M18" s="5">
        <v>616</v>
      </c>
      <c r="N18" s="11">
        <v>43998</v>
      </c>
      <c r="O18" s="7"/>
      <c r="P18" s="5">
        <f>O18*E18</f>
        <v>0</v>
      </c>
      <c r="Q18" s="5"/>
      <c r="R18" s="5"/>
      <c r="S18" s="5"/>
      <c r="T18" s="5"/>
      <c r="U18" s="12"/>
      <c r="V18" s="13"/>
      <c r="W18" s="7">
        <v>13</v>
      </c>
      <c r="X18" s="6">
        <f>W18*E18</f>
        <v>13993.460000000001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" customFormat="1" ht="21" customHeight="1">
      <c r="A19" s="14"/>
      <c r="B19" s="15" t="s">
        <v>21</v>
      </c>
      <c r="C19" s="14"/>
      <c r="D19" s="16"/>
      <c r="E19" s="16"/>
      <c r="F19" s="75"/>
      <c r="G19" s="16">
        <f>SUM(G17:G18)</f>
        <v>14492.660000000002</v>
      </c>
      <c r="H19" s="17"/>
      <c r="I19" s="17"/>
      <c r="J19" s="16"/>
      <c r="K19" s="75"/>
      <c r="L19" s="16">
        <f>SUM(L17:L18)</f>
        <v>0</v>
      </c>
      <c r="M19" s="75"/>
      <c r="N19" s="18"/>
      <c r="O19" s="14"/>
      <c r="P19" s="16">
        <f>SUM(P17:P18)</f>
        <v>0</v>
      </c>
      <c r="Q19" s="75"/>
      <c r="R19" s="75"/>
      <c r="S19" s="75"/>
      <c r="T19" s="75"/>
      <c r="U19" s="75"/>
      <c r="V19" s="75"/>
      <c r="W19" s="75"/>
      <c r="X19" s="16">
        <f>SUM(X17:X18)</f>
        <v>14492.660000000002</v>
      </c>
      <c r="Y19" s="19">
        <f>G19+L19-P19</f>
        <v>14492.660000000002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" customFormat="1" ht="21" customHeight="1">
      <c r="A20" s="78" t="s">
        <v>37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" customFormat="1" ht="37.5" customHeight="1">
      <c r="A21" s="3">
        <v>1</v>
      </c>
      <c r="B21" s="4" t="s">
        <v>30</v>
      </c>
      <c r="C21" s="5" t="s">
        <v>20</v>
      </c>
      <c r="D21" s="5"/>
      <c r="E21" s="6">
        <v>1025.06</v>
      </c>
      <c r="F21" s="7">
        <v>3</v>
      </c>
      <c r="G21" s="6">
        <f>E21*F21</f>
        <v>3075.18</v>
      </c>
      <c r="H21" s="8"/>
      <c r="I21" s="9"/>
      <c r="J21" s="10"/>
      <c r="K21" s="7"/>
      <c r="L21" s="6"/>
      <c r="M21" s="5">
        <v>616</v>
      </c>
      <c r="N21" s="11">
        <v>43998</v>
      </c>
      <c r="O21" s="7">
        <f>F21+K21-W21</f>
        <v>0</v>
      </c>
      <c r="P21" s="5">
        <f>O21*E21</f>
        <v>0</v>
      </c>
      <c r="Q21" s="5"/>
      <c r="R21" s="5"/>
      <c r="S21" s="5"/>
      <c r="T21" s="5"/>
      <c r="U21" s="12"/>
      <c r="V21" s="13"/>
      <c r="W21" s="7">
        <v>3</v>
      </c>
      <c r="X21" s="6">
        <f>W21*E21</f>
        <v>3075.18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" customFormat="1" ht="19.5" customHeight="1">
      <c r="A22" s="3">
        <v>2</v>
      </c>
      <c r="B22" s="4" t="s">
        <v>32</v>
      </c>
      <c r="C22" s="5" t="s">
        <v>31</v>
      </c>
      <c r="D22" s="5"/>
      <c r="E22" s="6">
        <v>24.96</v>
      </c>
      <c r="F22" s="7">
        <v>60</v>
      </c>
      <c r="G22" s="6">
        <f>E22*F22</f>
        <v>1497.6000000000001</v>
      </c>
      <c r="H22" s="8"/>
      <c r="I22" s="9"/>
      <c r="J22" s="10"/>
      <c r="K22" s="7"/>
      <c r="L22" s="6"/>
      <c r="M22" s="5">
        <v>616</v>
      </c>
      <c r="N22" s="11">
        <v>43998</v>
      </c>
      <c r="O22" s="7">
        <f>F22-W22</f>
        <v>0</v>
      </c>
      <c r="P22" s="5">
        <f>O22*E22</f>
        <v>0</v>
      </c>
      <c r="Q22" s="5"/>
      <c r="R22" s="5"/>
      <c r="S22" s="5"/>
      <c r="T22" s="5"/>
      <c r="U22" s="12"/>
      <c r="V22" s="13"/>
      <c r="W22" s="7">
        <v>60</v>
      </c>
      <c r="X22" s="6">
        <f>W22*E22</f>
        <v>1497.6000000000001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" customFormat="1" ht="36.75" customHeight="1">
      <c r="A23" s="3">
        <v>3</v>
      </c>
      <c r="B23" s="4" t="s">
        <v>33</v>
      </c>
      <c r="C23" s="5" t="s">
        <v>34</v>
      </c>
      <c r="D23" s="5"/>
      <c r="E23" s="6">
        <v>1076.42</v>
      </c>
      <c r="F23" s="7">
        <v>25</v>
      </c>
      <c r="G23" s="6">
        <f>E23*F23</f>
        <v>26910.5</v>
      </c>
      <c r="H23" s="8"/>
      <c r="I23" s="9"/>
      <c r="J23" s="10"/>
      <c r="K23" s="7"/>
      <c r="L23" s="6"/>
      <c r="M23" s="5">
        <v>616</v>
      </c>
      <c r="N23" s="11">
        <v>43998</v>
      </c>
      <c r="O23" s="7">
        <f>F23+K23-W23</f>
        <v>0</v>
      </c>
      <c r="P23" s="5">
        <f>O23*E23</f>
        <v>0</v>
      </c>
      <c r="Q23" s="5"/>
      <c r="R23" s="5"/>
      <c r="S23" s="5"/>
      <c r="T23" s="5"/>
      <c r="U23" s="12"/>
      <c r="V23" s="13"/>
      <c r="W23" s="7">
        <v>25</v>
      </c>
      <c r="X23" s="6">
        <f>W23*E23</f>
        <v>26910.5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" customFormat="1" ht="39.75" hidden="1" customHeight="1">
      <c r="A24" s="3">
        <v>4</v>
      </c>
      <c r="B24" s="4" t="s">
        <v>42</v>
      </c>
      <c r="C24" s="5" t="s">
        <v>34</v>
      </c>
      <c r="D24" s="5"/>
      <c r="E24" s="6">
        <v>26.932300000000001</v>
      </c>
      <c r="F24" s="7">
        <v>0</v>
      </c>
      <c r="G24" s="6">
        <f>E24*F24</f>
        <v>0</v>
      </c>
      <c r="H24" s="8"/>
      <c r="I24" s="9"/>
      <c r="J24" s="10"/>
      <c r="K24" s="7"/>
      <c r="L24" s="6"/>
      <c r="M24" s="5">
        <v>616</v>
      </c>
      <c r="N24" s="11">
        <v>43998</v>
      </c>
      <c r="O24" s="7">
        <f>F24+K24-W24</f>
        <v>0</v>
      </c>
      <c r="P24" s="5">
        <f>O24*E24</f>
        <v>0</v>
      </c>
      <c r="Q24" s="5"/>
      <c r="R24" s="5"/>
      <c r="S24" s="5"/>
      <c r="T24" s="5"/>
      <c r="U24" s="12"/>
      <c r="V24" s="13"/>
      <c r="W24" s="7">
        <v>0</v>
      </c>
      <c r="X24" s="6">
        <f>W24*E24</f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" customFormat="1" ht="21" customHeight="1">
      <c r="A25" s="14"/>
      <c r="B25" s="15" t="s">
        <v>21</v>
      </c>
      <c r="C25" s="14"/>
      <c r="D25" s="16"/>
      <c r="E25" s="16"/>
      <c r="F25" s="75"/>
      <c r="G25" s="16">
        <f>SUM(G21:G24)</f>
        <v>31483.279999999999</v>
      </c>
      <c r="H25" s="17"/>
      <c r="I25" s="17"/>
      <c r="J25" s="16"/>
      <c r="K25" s="75"/>
      <c r="L25" s="16">
        <f>SUM(L21:L24)</f>
        <v>0</v>
      </c>
      <c r="M25" s="75"/>
      <c r="N25" s="18"/>
      <c r="O25" s="14"/>
      <c r="P25" s="16">
        <f>SUM(P21:P24)</f>
        <v>0</v>
      </c>
      <c r="Q25" s="75"/>
      <c r="R25" s="75"/>
      <c r="S25" s="75"/>
      <c r="T25" s="75"/>
      <c r="U25" s="75"/>
      <c r="V25" s="75"/>
      <c r="W25" s="75"/>
      <c r="X25" s="16">
        <f>SUM(X21:X24)</f>
        <v>31483.279999999999</v>
      </c>
      <c r="Y25" s="19">
        <f>G25+L25-P25</f>
        <v>31483.279999999999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" customFormat="1" ht="21" hidden="1" customHeight="1">
      <c r="A26" s="78" t="s">
        <v>38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2" customFormat="1" ht="21" hidden="1" customHeight="1">
      <c r="A27" s="3">
        <v>1</v>
      </c>
      <c r="B27" s="4" t="s">
        <v>32</v>
      </c>
      <c r="C27" s="5" t="s">
        <v>31</v>
      </c>
      <c r="D27" s="5"/>
      <c r="E27" s="6">
        <v>24.96</v>
      </c>
      <c r="F27" s="7">
        <v>0</v>
      </c>
      <c r="G27" s="6">
        <f>E27*F27</f>
        <v>0</v>
      </c>
      <c r="H27" s="8"/>
      <c r="I27" s="9"/>
      <c r="J27" s="10"/>
      <c r="K27" s="7"/>
      <c r="L27" s="6"/>
      <c r="M27" s="5">
        <v>616</v>
      </c>
      <c r="N27" s="11">
        <v>43998</v>
      </c>
      <c r="O27" s="7">
        <f>F27+K27-W27</f>
        <v>0</v>
      </c>
      <c r="P27" s="5">
        <f>O27*E27</f>
        <v>0</v>
      </c>
      <c r="Q27" s="5"/>
      <c r="R27" s="5"/>
      <c r="S27" s="5"/>
      <c r="T27" s="5"/>
      <c r="U27" s="12"/>
      <c r="V27" s="13"/>
      <c r="W27" s="7">
        <v>0</v>
      </c>
      <c r="X27" s="6">
        <f>W27*E27</f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2" customFormat="1" ht="21" hidden="1" customHeight="1">
      <c r="A28" s="14"/>
      <c r="B28" s="15" t="s">
        <v>21</v>
      </c>
      <c r="C28" s="14"/>
      <c r="D28" s="16"/>
      <c r="E28" s="16"/>
      <c r="F28" s="75"/>
      <c r="G28" s="16">
        <f>SUM(G27:G27)</f>
        <v>0</v>
      </c>
      <c r="H28" s="17"/>
      <c r="I28" s="17"/>
      <c r="J28" s="16"/>
      <c r="K28" s="75"/>
      <c r="L28" s="16">
        <f>SUM(L27:L27)</f>
        <v>0</v>
      </c>
      <c r="M28" s="75"/>
      <c r="N28" s="18"/>
      <c r="O28" s="14"/>
      <c r="P28" s="16">
        <f>SUM(P27:P27)</f>
        <v>0</v>
      </c>
      <c r="Q28" s="75"/>
      <c r="R28" s="75"/>
      <c r="S28" s="75"/>
      <c r="T28" s="75"/>
      <c r="U28" s="75"/>
      <c r="V28" s="75"/>
      <c r="W28" s="75"/>
      <c r="X28" s="16">
        <f>SUM(X27:X27)</f>
        <v>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2" customFormat="1" ht="21" customHeight="1">
      <c r="A29" s="78" t="s">
        <v>26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2" customFormat="1" ht="38.25" customHeight="1">
      <c r="A30" s="3">
        <v>1</v>
      </c>
      <c r="B30" s="4" t="s">
        <v>33</v>
      </c>
      <c r="C30" s="5" t="s">
        <v>34</v>
      </c>
      <c r="D30" s="5"/>
      <c r="E30" s="6">
        <v>1076.42</v>
      </c>
      <c r="F30" s="7">
        <v>13</v>
      </c>
      <c r="G30" s="6">
        <f>E30*F30</f>
        <v>13993.460000000001</v>
      </c>
      <c r="H30" s="8"/>
      <c r="I30" s="9"/>
      <c r="J30" s="10"/>
      <c r="K30" s="7"/>
      <c r="L30" s="6"/>
      <c r="M30" s="5">
        <v>616</v>
      </c>
      <c r="N30" s="11">
        <v>43998</v>
      </c>
      <c r="O30" s="7">
        <v>6</v>
      </c>
      <c r="P30" s="5">
        <f>O30*E30</f>
        <v>6458.52</v>
      </c>
      <c r="Q30" s="5"/>
      <c r="R30" s="5"/>
      <c r="S30" s="5"/>
      <c r="T30" s="5"/>
      <c r="U30" s="12"/>
      <c r="V30" s="13"/>
      <c r="W30" s="7">
        <v>7</v>
      </c>
      <c r="X30" s="6">
        <f>W30*E30</f>
        <v>7534.9400000000005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2" customFormat="1" ht="38.25" hidden="1" customHeight="1">
      <c r="A31" s="3">
        <v>4</v>
      </c>
      <c r="B31" s="4" t="s">
        <v>42</v>
      </c>
      <c r="C31" s="5" t="s">
        <v>34</v>
      </c>
      <c r="D31" s="5"/>
      <c r="E31" s="6">
        <v>26.932300000000001</v>
      </c>
      <c r="F31" s="7">
        <v>0</v>
      </c>
      <c r="G31" s="6">
        <f>E31*F31</f>
        <v>0</v>
      </c>
      <c r="H31" s="8"/>
      <c r="I31" s="9"/>
      <c r="J31" s="10"/>
      <c r="K31" s="7"/>
      <c r="L31" s="6"/>
      <c r="M31" s="5">
        <v>616</v>
      </c>
      <c r="N31" s="11">
        <v>43998</v>
      </c>
      <c r="O31" s="7">
        <f>F31+K31-W31</f>
        <v>0</v>
      </c>
      <c r="P31" s="6">
        <f>O31*E31</f>
        <v>0</v>
      </c>
      <c r="Q31" s="5"/>
      <c r="R31" s="5"/>
      <c r="S31" s="5"/>
      <c r="T31" s="5"/>
      <c r="U31" s="12"/>
      <c r="V31" s="13"/>
      <c r="W31" s="7">
        <v>0</v>
      </c>
      <c r="X31" s="6">
        <f>W31*E31</f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s="2" customFormat="1" ht="21" customHeight="1">
      <c r="A32" s="14"/>
      <c r="B32" s="15" t="s">
        <v>21</v>
      </c>
      <c r="C32" s="14"/>
      <c r="D32" s="16"/>
      <c r="E32" s="16"/>
      <c r="F32" s="75"/>
      <c r="G32" s="16">
        <f>SUM(G30:G31)</f>
        <v>13993.460000000001</v>
      </c>
      <c r="H32" s="17"/>
      <c r="I32" s="17"/>
      <c r="J32" s="16"/>
      <c r="K32" s="75"/>
      <c r="L32" s="16">
        <f>SUM(L30:L31)</f>
        <v>0</v>
      </c>
      <c r="M32" s="75"/>
      <c r="N32" s="18"/>
      <c r="O32" s="14"/>
      <c r="P32" s="16">
        <f>SUM(P30:P31)</f>
        <v>6458.52</v>
      </c>
      <c r="Q32" s="75"/>
      <c r="R32" s="75"/>
      <c r="S32" s="75"/>
      <c r="T32" s="75"/>
      <c r="U32" s="75"/>
      <c r="V32" s="75"/>
      <c r="W32" s="75"/>
      <c r="X32" s="16">
        <f>SUM(X30:X31)</f>
        <v>7534.9400000000005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2" customFormat="1" ht="21" customHeight="1">
      <c r="A33" s="78" t="s">
        <v>39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2" customFormat="1" ht="38.25" customHeight="1">
      <c r="A34" s="3">
        <v>1</v>
      </c>
      <c r="B34" s="4" t="s">
        <v>42</v>
      </c>
      <c r="C34" s="5" t="s">
        <v>34</v>
      </c>
      <c r="D34" s="5"/>
      <c r="E34" s="6">
        <v>26.932300000000001</v>
      </c>
      <c r="F34" s="7">
        <v>3600</v>
      </c>
      <c r="G34" s="6">
        <f>E34*F34</f>
        <v>96956.28</v>
      </c>
      <c r="H34" s="8"/>
      <c r="I34" s="9"/>
      <c r="J34" s="10"/>
      <c r="K34" s="7"/>
      <c r="L34" s="6"/>
      <c r="M34" s="5">
        <v>616</v>
      </c>
      <c r="N34" s="11">
        <v>43998</v>
      </c>
      <c r="O34" s="7">
        <f>F34+K34-W34</f>
        <v>0</v>
      </c>
      <c r="P34" s="6">
        <f>O34*E34</f>
        <v>0</v>
      </c>
      <c r="Q34" s="5"/>
      <c r="R34" s="5"/>
      <c r="S34" s="5"/>
      <c r="T34" s="5"/>
      <c r="U34" s="12"/>
      <c r="V34" s="13"/>
      <c r="W34" s="7">
        <v>3600</v>
      </c>
      <c r="X34" s="6">
        <f>W34*E34</f>
        <v>96956.28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2" customFormat="1" ht="21" customHeight="1">
      <c r="A35" s="14"/>
      <c r="B35" s="15" t="s">
        <v>21</v>
      </c>
      <c r="C35" s="14"/>
      <c r="D35" s="16"/>
      <c r="E35" s="16"/>
      <c r="F35" s="75"/>
      <c r="G35" s="16">
        <f>SUM(G34:G34)</f>
        <v>96956.28</v>
      </c>
      <c r="H35" s="17"/>
      <c r="I35" s="17"/>
      <c r="J35" s="16"/>
      <c r="K35" s="75"/>
      <c r="L35" s="16">
        <f>SUM(L34:L34)</f>
        <v>0</v>
      </c>
      <c r="M35" s="75"/>
      <c r="N35" s="18"/>
      <c r="O35" s="14"/>
      <c r="P35" s="16">
        <f>SUM(P34:P34)</f>
        <v>0</v>
      </c>
      <c r="Q35" s="75"/>
      <c r="R35" s="75"/>
      <c r="S35" s="75"/>
      <c r="T35" s="75"/>
      <c r="U35" s="75"/>
      <c r="V35" s="75"/>
      <c r="W35" s="75"/>
      <c r="X35" s="16">
        <f>SUM(X34:X34)</f>
        <v>96956.28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2" customFormat="1" ht="21" customHeight="1">
      <c r="A36" s="78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2" customFormat="1" ht="39" customHeight="1">
      <c r="A37" s="3">
        <v>1</v>
      </c>
      <c r="B37" s="4" t="s">
        <v>30</v>
      </c>
      <c r="C37" s="5" t="s">
        <v>20</v>
      </c>
      <c r="D37" s="5"/>
      <c r="E37" s="6">
        <v>1025.06</v>
      </c>
      <c r="F37" s="7">
        <v>2</v>
      </c>
      <c r="G37" s="6">
        <f>E37*F37</f>
        <v>2050.12</v>
      </c>
      <c r="H37" s="8"/>
      <c r="I37" s="9"/>
      <c r="J37" s="10"/>
      <c r="K37" s="7"/>
      <c r="L37" s="6"/>
      <c r="M37" s="5">
        <v>616</v>
      </c>
      <c r="N37" s="11">
        <v>43998</v>
      </c>
      <c r="O37" s="7">
        <f>F37+K37-W37</f>
        <v>0</v>
      </c>
      <c r="P37" s="5">
        <f>O37*E37</f>
        <v>0</v>
      </c>
      <c r="Q37" s="5"/>
      <c r="R37" s="5"/>
      <c r="S37" s="5"/>
      <c r="T37" s="5"/>
      <c r="U37" s="12"/>
      <c r="V37" s="13"/>
      <c r="W37" s="7">
        <v>2</v>
      </c>
      <c r="X37" s="6">
        <f>W37*E37</f>
        <v>2050.12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2" customFormat="1" ht="17.25" customHeight="1">
      <c r="A38" s="3">
        <v>2</v>
      </c>
      <c r="B38" s="4" t="s">
        <v>32</v>
      </c>
      <c r="C38" s="5" t="s">
        <v>31</v>
      </c>
      <c r="D38" s="5"/>
      <c r="E38" s="6">
        <v>24.96</v>
      </c>
      <c r="F38" s="7">
        <v>33</v>
      </c>
      <c r="G38" s="6">
        <f>E38*F38</f>
        <v>823.68000000000006</v>
      </c>
      <c r="H38" s="8"/>
      <c r="I38" s="9"/>
      <c r="J38" s="10"/>
      <c r="K38" s="7"/>
      <c r="L38" s="6"/>
      <c r="M38" s="5">
        <v>616</v>
      </c>
      <c r="N38" s="11">
        <v>43998</v>
      </c>
      <c r="O38" s="7">
        <f>F38+K38-W38</f>
        <v>10</v>
      </c>
      <c r="P38" s="5">
        <f>O38*E38</f>
        <v>249.60000000000002</v>
      </c>
      <c r="Q38" s="5"/>
      <c r="R38" s="5"/>
      <c r="S38" s="5"/>
      <c r="T38" s="5"/>
      <c r="U38" s="12"/>
      <c r="V38" s="13"/>
      <c r="W38" s="7">
        <v>23</v>
      </c>
      <c r="X38" s="6">
        <f>W38*E38</f>
        <v>574.08000000000004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2" customFormat="1" ht="36.75" customHeight="1">
      <c r="A39" s="3">
        <v>3</v>
      </c>
      <c r="B39" s="4" t="s">
        <v>42</v>
      </c>
      <c r="C39" s="5" t="s">
        <v>34</v>
      </c>
      <c r="D39" s="5"/>
      <c r="E39" s="6">
        <v>26.932300000000001</v>
      </c>
      <c r="F39" s="7">
        <v>2011</v>
      </c>
      <c r="G39" s="6">
        <f>E39*F39</f>
        <v>54160.855300000003</v>
      </c>
      <c r="H39" s="8"/>
      <c r="I39" s="9"/>
      <c r="J39" s="10"/>
      <c r="K39" s="7"/>
      <c r="L39" s="6"/>
      <c r="M39" s="5">
        <v>616</v>
      </c>
      <c r="N39" s="11">
        <v>43998</v>
      </c>
      <c r="O39" s="7">
        <f>F39+K39-W39</f>
        <v>12</v>
      </c>
      <c r="P39" s="6">
        <f>O39*E39</f>
        <v>323.18760000000003</v>
      </c>
      <c r="Q39" s="5"/>
      <c r="R39" s="5"/>
      <c r="S39" s="5"/>
      <c r="T39" s="5"/>
      <c r="U39" s="12"/>
      <c r="V39" s="13"/>
      <c r="W39" s="7">
        <v>1999</v>
      </c>
      <c r="X39" s="6">
        <f>W39*E39</f>
        <v>53837.667700000005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2" customFormat="1" ht="21" customHeight="1">
      <c r="A40" s="14"/>
      <c r="B40" s="15" t="s">
        <v>21</v>
      </c>
      <c r="C40" s="14"/>
      <c r="D40" s="16"/>
      <c r="E40" s="16"/>
      <c r="F40" s="75"/>
      <c r="G40" s="16">
        <f>SUM(G37:G39)</f>
        <v>57034.655300000006</v>
      </c>
      <c r="H40" s="17"/>
      <c r="I40" s="17"/>
      <c r="J40" s="16"/>
      <c r="K40" s="75"/>
      <c r="L40" s="16">
        <f>SUM(L37:L39)</f>
        <v>0</v>
      </c>
      <c r="M40" s="75"/>
      <c r="N40" s="18"/>
      <c r="O40" s="14"/>
      <c r="P40" s="16">
        <f>SUM(P37:P39)</f>
        <v>572.78760000000011</v>
      </c>
      <c r="Q40" s="75"/>
      <c r="R40" s="75"/>
      <c r="S40" s="75"/>
      <c r="T40" s="75"/>
      <c r="U40" s="75"/>
      <c r="V40" s="75"/>
      <c r="W40" s="75"/>
      <c r="X40" s="16">
        <f>SUM(X37:X39)</f>
        <v>56461.867700000003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2" customFormat="1" ht="21" customHeight="1">
      <c r="A41" s="78" t="s">
        <v>47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2" customFormat="1" ht="36" customHeight="1">
      <c r="A42" s="20">
        <v>1</v>
      </c>
      <c r="B42" s="4" t="s">
        <v>42</v>
      </c>
      <c r="C42" s="5" t="s">
        <v>34</v>
      </c>
      <c r="D42" s="5"/>
      <c r="E42" s="6">
        <v>26.932300000000001</v>
      </c>
      <c r="F42" s="7">
        <v>900</v>
      </c>
      <c r="G42" s="6">
        <f>E42*F42</f>
        <v>24239.07</v>
      </c>
      <c r="H42" s="8"/>
      <c r="I42" s="9"/>
      <c r="J42" s="10"/>
      <c r="K42" s="7"/>
      <c r="L42" s="6"/>
      <c r="M42" s="5">
        <v>616</v>
      </c>
      <c r="N42" s="11">
        <v>43998</v>
      </c>
      <c r="O42" s="7">
        <f>F42+K42-W42</f>
        <v>0</v>
      </c>
      <c r="P42" s="6">
        <f>O42*E42</f>
        <v>0</v>
      </c>
      <c r="Q42" s="5"/>
      <c r="R42" s="5"/>
      <c r="S42" s="5"/>
      <c r="T42" s="5"/>
      <c r="U42" s="12"/>
      <c r="V42" s="13"/>
      <c r="W42" s="7">
        <v>900</v>
      </c>
      <c r="X42" s="6">
        <f>W42*E42</f>
        <v>24239.07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2" customFormat="1" ht="21" customHeight="1">
      <c r="A43" s="14"/>
      <c r="B43" s="21" t="s">
        <v>21</v>
      </c>
      <c r="C43" s="14"/>
      <c r="D43" s="14"/>
      <c r="E43" s="16"/>
      <c r="F43" s="14"/>
      <c r="G43" s="16">
        <f>SUM(G42:G42)</f>
        <v>24239.07</v>
      </c>
      <c r="H43" s="17"/>
      <c r="I43" s="22"/>
      <c r="J43" s="14"/>
      <c r="K43" s="75"/>
      <c r="L43" s="16">
        <f>SUM(L42:L42)</f>
        <v>0</v>
      </c>
      <c r="M43" s="75"/>
      <c r="N43" s="18"/>
      <c r="O43" s="14"/>
      <c r="P43" s="16">
        <f>SUM(P42:P42)</f>
        <v>0</v>
      </c>
      <c r="Q43" s="23"/>
      <c r="R43" s="75"/>
      <c r="S43" s="75"/>
      <c r="T43" s="75"/>
      <c r="U43" s="75"/>
      <c r="V43" s="75"/>
      <c r="W43" s="14"/>
      <c r="X43" s="16">
        <f>SUM(X42:X42)</f>
        <v>24239.07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2" customFormat="1" ht="27.75" customHeight="1">
      <c r="A44" s="78" t="s">
        <v>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s="2" customFormat="1" ht="21" customHeight="1">
      <c r="A45" s="3">
        <v>1</v>
      </c>
      <c r="B45" s="4" t="s">
        <v>32</v>
      </c>
      <c r="C45" s="5" t="s">
        <v>31</v>
      </c>
      <c r="D45" s="5"/>
      <c r="E45" s="6">
        <v>24.96</v>
      </c>
      <c r="F45" s="7">
        <v>15</v>
      </c>
      <c r="G45" s="6">
        <f>E45*F45</f>
        <v>374.40000000000003</v>
      </c>
      <c r="H45" s="8"/>
      <c r="I45" s="9"/>
      <c r="J45" s="10"/>
      <c r="K45" s="7"/>
      <c r="L45" s="6"/>
      <c r="M45" s="5">
        <v>616</v>
      </c>
      <c r="N45" s="11">
        <v>43998</v>
      </c>
      <c r="O45" s="7"/>
      <c r="P45" s="5">
        <f>O45*E45</f>
        <v>0</v>
      </c>
      <c r="Q45" s="5"/>
      <c r="R45" s="5"/>
      <c r="S45" s="5"/>
      <c r="T45" s="5"/>
      <c r="U45" s="12"/>
      <c r="V45" s="13"/>
      <c r="W45" s="7">
        <v>15</v>
      </c>
      <c r="X45" s="6">
        <f>W45*E45</f>
        <v>374.40000000000003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s="2" customFormat="1" ht="36" customHeight="1">
      <c r="A46" s="3">
        <v>2</v>
      </c>
      <c r="B46" s="4" t="s">
        <v>33</v>
      </c>
      <c r="C46" s="5" t="s">
        <v>34</v>
      </c>
      <c r="D46" s="5"/>
      <c r="E46" s="6">
        <v>1076.42</v>
      </c>
      <c r="F46" s="7">
        <v>24</v>
      </c>
      <c r="G46" s="6">
        <f>E46*F46</f>
        <v>25834.080000000002</v>
      </c>
      <c r="H46" s="8"/>
      <c r="I46" s="9"/>
      <c r="J46" s="10"/>
      <c r="K46" s="7"/>
      <c r="L46" s="6"/>
      <c r="M46" s="5">
        <v>616</v>
      </c>
      <c r="N46" s="11">
        <v>43998</v>
      </c>
      <c r="O46" s="7"/>
      <c r="P46" s="5">
        <f>O46*E46</f>
        <v>0</v>
      </c>
      <c r="Q46" s="5"/>
      <c r="R46" s="5"/>
      <c r="S46" s="5"/>
      <c r="T46" s="5"/>
      <c r="U46" s="12"/>
      <c r="V46" s="13"/>
      <c r="W46" s="7">
        <v>24</v>
      </c>
      <c r="X46" s="6">
        <f>W46*E46</f>
        <v>25834.080000000002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2" customFormat="1" ht="41.25" customHeight="1">
      <c r="A47" s="3">
        <v>3</v>
      </c>
      <c r="B47" s="4" t="s">
        <v>42</v>
      </c>
      <c r="C47" s="5" t="s">
        <v>34</v>
      </c>
      <c r="D47" s="5"/>
      <c r="E47" s="6">
        <v>26.932300000000001</v>
      </c>
      <c r="F47" s="7">
        <v>1050</v>
      </c>
      <c r="G47" s="6">
        <f>E47*F47</f>
        <v>28278.915000000001</v>
      </c>
      <c r="H47" s="8"/>
      <c r="I47" s="9"/>
      <c r="J47" s="10"/>
      <c r="K47" s="7"/>
      <c r="L47" s="6"/>
      <c r="M47" s="5">
        <v>616</v>
      </c>
      <c r="N47" s="11">
        <v>43998</v>
      </c>
      <c r="O47" s="7">
        <v>30</v>
      </c>
      <c r="P47" s="6">
        <f>O47*E47</f>
        <v>807.96900000000005</v>
      </c>
      <c r="Q47" s="5"/>
      <c r="R47" s="5"/>
      <c r="S47" s="5"/>
      <c r="T47" s="5"/>
      <c r="U47" s="12"/>
      <c r="V47" s="13"/>
      <c r="W47" s="7">
        <v>1020</v>
      </c>
      <c r="X47" s="6">
        <f>W47*E47</f>
        <v>27470.946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2" customFormat="1" ht="21.75" customHeight="1">
      <c r="A48" s="14"/>
      <c r="B48" s="15" t="s">
        <v>21</v>
      </c>
      <c r="C48" s="14"/>
      <c r="D48" s="16"/>
      <c r="E48" s="16"/>
      <c r="F48" s="75"/>
      <c r="G48" s="16">
        <f>SUM(G45:G47)</f>
        <v>54487.395000000004</v>
      </c>
      <c r="H48" s="17"/>
      <c r="I48" s="17"/>
      <c r="J48" s="16"/>
      <c r="K48" s="75"/>
      <c r="L48" s="16">
        <f>SUM(L45:L47)</f>
        <v>0</v>
      </c>
      <c r="M48" s="75"/>
      <c r="N48" s="18"/>
      <c r="O48" s="14"/>
      <c r="P48" s="16">
        <f>SUM(P45:P47)</f>
        <v>807.96900000000005</v>
      </c>
      <c r="Q48" s="75"/>
      <c r="R48" s="75"/>
      <c r="S48" s="75"/>
      <c r="T48" s="75"/>
      <c r="U48" s="75"/>
      <c r="V48" s="75"/>
      <c r="W48" s="75"/>
      <c r="X48" s="16">
        <f>SUM(X45:X47)</f>
        <v>53679.426000000007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2" customFormat="1" ht="21" customHeight="1">
      <c r="A49" s="78" t="s">
        <v>41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s="2" customFormat="1" ht="39" customHeight="1">
      <c r="A50" s="3">
        <v>1</v>
      </c>
      <c r="B50" s="4" t="s">
        <v>30</v>
      </c>
      <c r="C50" s="5" t="s">
        <v>20</v>
      </c>
      <c r="D50" s="5"/>
      <c r="E50" s="6">
        <v>1025.06</v>
      </c>
      <c r="F50" s="7">
        <v>3</v>
      </c>
      <c r="G50" s="6">
        <f>E50*F50</f>
        <v>3075.18</v>
      </c>
      <c r="H50" s="8"/>
      <c r="I50" s="9"/>
      <c r="J50" s="10"/>
      <c r="K50" s="7"/>
      <c r="L50" s="6"/>
      <c r="M50" s="5">
        <v>616</v>
      </c>
      <c r="N50" s="11">
        <v>43998</v>
      </c>
      <c r="O50" s="7">
        <f>F50+K50-W50</f>
        <v>0</v>
      </c>
      <c r="P50" s="5">
        <f>O50*E50</f>
        <v>0</v>
      </c>
      <c r="Q50" s="5"/>
      <c r="R50" s="5"/>
      <c r="S50" s="5"/>
      <c r="T50" s="5"/>
      <c r="U50" s="12"/>
      <c r="V50" s="13"/>
      <c r="W50" s="7">
        <v>3</v>
      </c>
      <c r="X50" s="6">
        <f>W50*E50</f>
        <v>3075.18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s="2" customFormat="1" ht="42.75" customHeight="1">
      <c r="A51" s="3">
        <v>2</v>
      </c>
      <c r="B51" s="4" t="s">
        <v>33</v>
      </c>
      <c r="C51" s="5" t="s">
        <v>34</v>
      </c>
      <c r="D51" s="5"/>
      <c r="E51" s="6">
        <v>1076.42</v>
      </c>
      <c r="F51" s="7">
        <v>25</v>
      </c>
      <c r="G51" s="6">
        <f>E51*F51</f>
        <v>26910.5</v>
      </c>
      <c r="H51" s="8"/>
      <c r="I51" s="9"/>
      <c r="J51" s="10"/>
      <c r="K51" s="7"/>
      <c r="L51" s="6"/>
      <c r="M51" s="5">
        <v>616</v>
      </c>
      <c r="N51" s="11">
        <v>43998</v>
      </c>
      <c r="O51" s="7">
        <f>F51+K51-W51</f>
        <v>0</v>
      </c>
      <c r="P51" s="5">
        <f>O51*E51</f>
        <v>0</v>
      </c>
      <c r="Q51" s="5"/>
      <c r="R51" s="5"/>
      <c r="S51" s="5"/>
      <c r="T51" s="5"/>
      <c r="U51" s="12"/>
      <c r="V51" s="13"/>
      <c r="W51" s="7">
        <v>25</v>
      </c>
      <c r="X51" s="6">
        <f>W51*E51</f>
        <v>26910.5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s="2" customFormat="1" ht="21" customHeight="1">
      <c r="A52" s="14"/>
      <c r="B52" s="15" t="s">
        <v>21</v>
      </c>
      <c r="C52" s="14"/>
      <c r="D52" s="16"/>
      <c r="E52" s="16"/>
      <c r="F52" s="75"/>
      <c r="G52" s="16">
        <f>SUM(G50:G51)</f>
        <v>29985.68</v>
      </c>
      <c r="H52" s="17"/>
      <c r="I52" s="17"/>
      <c r="J52" s="16"/>
      <c r="K52" s="75"/>
      <c r="L52" s="16">
        <f>SUM(L50:L51)</f>
        <v>0</v>
      </c>
      <c r="M52" s="75"/>
      <c r="N52" s="18"/>
      <c r="O52" s="14"/>
      <c r="P52" s="16">
        <f>SUM(P50:P51)</f>
        <v>0</v>
      </c>
      <c r="Q52" s="75"/>
      <c r="R52" s="75"/>
      <c r="S52" s="75"/>
      <c r="T52" s="75"/>
      <c r="U52" s="75"/>
      <c r="V52" s="75"/>
      <c r="W52" s="75"/>
      <c r="X52" s="16">
        <f>SUM(X50:X51)</f>
        <v>29985.68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s="2" customFormat="1" ht="23.25" customHeight="1">
      <c r="A53" s="78" t="s">
        <v>28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s="2" customFormat="1" ht="43.5" hidden="1" customHeight="1">
      <c r="A54" s="3">
        <v>1</v>
      </c>
      <c r="B54" s="4" t="s">
        <v>30</v>
      </c>
      <c r="C54" s="5" t="s">
        <v>20</v>
      </c>
      <c r="D54" s="5"/>
      <c r="E54" s="6">
        <v>1025.06</v>
      </c>
      <c r="F54" s="7">
        <v>0</v>
      </c>
      <c r="G54" s="6">
        <f>E54*F54</f>
        <v>0</v>
      </c>
      <c r="H54" s="8"/>
      <c r="I54" s="9"/>
      <c r="J54" s="10"/>
      <c r="K54" s="7"/>
      <c r="L54" s="6"/>
      <c r="M54" s="5">
        <v>616</v>
      </c>
      <c r="N54" s="11">
        <v>43998</v>
      </c>
      <c r="O54" s="7">
        <f>F54+K54-W54</f>
        <v>0</v>
      </c>
      <c r="P54" s="5">
        <f>O54*E54</f>
        <v>0</v>
      </c>
      <c r="Q54" s="5"/>
      <c r="R54" s="5"/>
      <c r="S54" s="5"/>
      <c r="T54" s="5"/>
      <c r="U54" s="12"/>
      <c r="V54" s="13"/>
      <c r="W54" s="7">
        <v>0</v>
      </c>
      <c r="X54" s="6">
        <f>W54*E54</f>
        <v>0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s="2" customFormat="1" ht="24" hidden="1" customHeight="1">
      <c r="A55" s="3">
        <v>2</v>
      </c>
      <c r="B55" s="4" t="s">
        <v>32</v>
      </c>
      <c r="C55" s="5" t="s">
        <v>31</v>
      </c>
      <c r="D55" s="5"/>
      <c r="E55" s="6">
        <v>24.96</v>
      </c>
      <c r="F55" s="7">
        <v>0</v>
      </c>
      <c r="G55" s="6">
        <f>E55*F55</f>
        <v>0</v>
      </c>
      <c r="H55" s="8"/>
      <c r="I55" s="9"/>
      <c r="J55" s="10"/>
      <c r="K55" s="7"/>
      <c r="L55" s="6"/>
      <c r="M55" s="5">
        <v>616</v>
      </c>
      <c r="N55" s="11">
        <v>43998</v>
      </c>
      <c r="O55" s="7">
        <f>F55+K55-W55</f>
        <v>0</v>
      </c>
      <c r="P55" s="5">
        <f>O55*E55</f>
        <v>0</v>
      </c>
      <c r="Q55" s="5"/>
      <c r="R55" s="5"/>
      <c r="S55" s="5"/>
      <c r="T55" s="5"/>
      <c r="U55" s="12"/>
      <c r="V55" s="13"/>
      <c r="W55" s="7">
        <v>0</v>
      </c>
      <c r="X55" s="6">
        <f>W55*E55</f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s="2" customFormat="1" ht="43.5" hidden="1" customHeight="1">
      <c r="A56" s="3">
        <v>3</v>
      </c>
      <c r="B56" s="4" t="s">
        <v>33</v>
      </c>
      <c r="C56" s="5" t="s">
        <v>34</v>
      </c>
      <c r="D56" s="5"/>
      <c r="E56" s="6">
        <v>1076.42</v>
      </c>
      <c r="F56" s="7">
        <v>0</v>
      </c>
      <c r="G56" s="6">
        <f>E56*F56</f>
        <v>0</v>
      </c>
      <c r="H56" s="8"/>
      <c r="I56" s="9"/>
      <c r="J56" s="10"/>
      <c r="K56" s="7"/>
      <c r="L56" s="6"/>
      <c r="M56" s="5">
        <v>616</v>
      </c>
      <c r="N56" s="11">
        <v>43998</v>
      </c>
      <c r="O56" s="7">
        <f>F56+K56-W56</f>
        <v>0</v>
      </c>
      <c r="P56" s="5">
        <f>O56*E56</f>
        <v>0</v>
      </c>
      <c r="Q56" s="5"/>
      <c r="R56" s="5"/>
      <c r="S56" s="5"/>
      <c r="T56" s="5"/>
      <c r="U56" s="12"/>
      <c r="V56" s="13"/>
      <c r="W56" s="7">
        <v>0</v>
      </c>
      <c r="X56" s="6">
        <f>W56*E56</f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s="2" customFormat="1" ht="43.5" customHeight="1">
      <c r="A57" s="3">
        <v>1</v>
      </c>
      <c r="B57" s="4" t="s">
        <v>42</v>
      </c>
      <c r="C57" s="5" t="s">
        <v>34</v>
      </c>
      <c r="D57" s="5"/>
      <c r="E57" s="6">
        <v>26.932300000000001</v>
      </c>
      <c r="F57" s="7">
        <v>698</v>
      </c>
      <c r="G57" s="6">
        <f>E57*F57</f>
        <v>18798.7454</v>
      </c>
      <c r="H57" s="8"/>
      <c r="I57" s="9"/>
      <c r="J57" s="10"/>
      <c r="K57" s="7"/>
      <c r="L57" s="6"/>
      <c r="M57" s="5">
        <v>616</v>
      </c>
      <c r="N57" s="11">
        <v>43998</v>
      </c>
      <c r="O57" s="7">
        <v>13</v>
      </c>
      <c r="P57" s="6">
        <f>O57*E57</f>
        <v>350.11990000000003</v>
      </c>
      <c r="Q57" s="5"/>
      <c r="R57" s="5"/>
      <c r="S57" s="5"/>
      <c r="T57" s="5"/>
      <c r="U57" s="12"/>
      <c r="V57" s="13"/>
      <c r="W57" s="7">
        <v>685</v>
      </c>
      <c r="X57" s="6">
        <f>W57*E57</f>
        <v>18448.625500000002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s="2" customFormat="1" ht="20.25" customHeight="1">
      <c r="A58" s="14"/>
      <c r="B58" s="15" t="s">
        <v>21</v>
      </c>
      <c r="C58" s="14"/>
      <c r="D58" s="16"/>
      <c r="E58" s="16"/>
      <c r="F58" s="75"/>
      <c r="G58" s="16">
        <f>SUM(G54:G57)</f>
        <v>18798.7454</v>
      </c>
      <c r="H58" s="17"/>
      <c r="I58" s="17"/>
      <c r="J58" s="16"/>
      <c r="K58" s="75"/>
      <c r="L58" s="16">
        <f>SUM(L54:L57)</f>
        <v>0</v>
      </c>
      <c r="M58" s="75"/>
      <c r="N58" s="18"/>
      <c r="O58" s="14"/>
      <c r="P58" s="16">
        <f>SUM(P54:P57)</f>
        <v>350.11990000000003</v>
      </c>
      <c r="Q58" s="75"/>
      <c r="R58" s="75"/>
      <c r="S58" s="75"/>
      <c r="T58" s="75"/>
      <c r="U58" s="75"/>
      <c r="V58" s="75"/>
      <c r="W58" s="75"/>
      <c r="X58" s="16">
        <f>SUM(X54:X57)</f>
        <v>18448.625500000002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s="2" customFormat="1" ht="20.25" hidden="1" customHeight="1">
      <c r="A59" s="78" t="s">
        <v>43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s="2" customFormat="1" ht="38.25" hidden="1" customHeight="1">
      <c r="A60" s="20">
        <v>1</v>
      </c>
      <c r="B60" s="4" t="s">
        <v>42</v>
      </c>
      <c r="C60" s="5" t="s">
        <v>34</v>
      </c>
      <c r="D60" s="5"/>
      <c r="E60" s="6">
        <v>26.932300000000001</v>
      </c>
      <c r="F60" s="7">
        <v>0</v>
      </c>
      <c r="G60" s="6">
        <f>E60*F60</f>
        <v>0</v>
      </c>
      <c r="H60" s="8"/>
      <c r="I60" s="9"/>
      <c r="J60" s="10"/>
      <c r="K60" s="7"/>
      <c r="L60" s="6"/>
      <c r="M60" s="5">
        <v>616</v>
      </c>
      <c r="N60" s="11">
        <v>43998</v>
      </c>
      <c r="O60" s="7">
        <f>F60+K60-W60</f>
        <v>0</v>
      </c>
      <c r="P60" s="6">
        <f>O60*E60</f>
        <v>0</v>
      </c>
      <c r="Q60" s="5"/>
      <c r="R60" s="5"/>
      <c r="S60" s="5"/>
      <c r="T60" s="5"/>
      <c r="U60" s="12"/>
      <c r="V60" s="13"/>
      <c r="W60" s="7">
        <v>0</v>
      </c>
      <c r="X60" s="6">
        <f>W60*E60</f>
        <v>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s="2" customFormat="1" ht="20.25" hidden="1" customHeight="1">
      <c r="A61" s="14"/>
      <c r="B61" s="21" t="s">
        <v>21</v>
      </c>
      <c r="C61" s="14"/>
      <c r="D61" s="14"/>
      <c r="E61" s="16"/>
      <c r="F61" s="14"/>
      <c r="G61" s="16">
        <f>SUM(G60:G60)</f>
        <v>0</v>
      </c>
      <c r="H61" s="17"/>
      <c r="I61" s="22"/>
      <c r="J61" s="14"/>
      <c r="K61" s="75"/>
      <c r="L61" s="16">
        <f>SUM(L60:L60)</f>
        <v>0</v>
      </c>
      <c r="M61" s="75"/>
      <c r="N61" s="18"/>
      <c r="O61" s="14"/>
      <c r="P61" s="16">
        <f>SUM(P60:P60)</f>
        <v>0</v>
      </c>
      <c r="Q61" s="23"/>
      <c r="R61" s="75"/>
      <c r="S61" s="75"/>
      <c r="T61" s="75"/>
      <c r="U61" s="75"/>
      <c r="V61" s="75"/>
      <c r="W61" s="14"/>
      <c r="X61" s="16">
        <f>SUM(X60:X60)</f>
        <v>0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s="2" customFormat="1" ht="20.25" customHeight="1">
      <c r="A62" s="78" t="s">
        <v>44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s="2" customFormat="1" ht="37.5" customHeight="1">
      <c r="A63" s="20">
        <v>1</v>
      </c>
      <c r="B63" s="4" t="s">
        <v>42</v>
      </c>
      <c r="C63" s="5" t="s">
        <v>34</v>
      </c>
      <c r="D63" s="5"/>
      <c r="E63" s="6">
        <v>26.932300000000001</v>
      </c>
      <c r="F63" s="7">
        <v>21</v>
      </c>
      <c r="G63" s="6">
        <f>E63*F63</f>
        <v>565.57830000000001</v>
      </c>
      <c r="H63" s="8"/>
      <c r="I63" s="9"/>
      <c r="J63" s="10"/>
      <c r="K63" s="7"/>
      <c r="L63" s="6"/>
      <c r="M63" s="5">
        <v>616</v>
      </c>
      <c r="N63" s="11">
        <v>43998</v>
      </c>
      <c r="O63" s="7"/>
      <c r="P63" s="6">
        <f>O63*E63</f>
        <v>0</v>
      </c>
      <c r="Q63" s="5"/>
      <c r="R63" s="5"/>
      <c r="S63" s="5"/>
      <c r="T63" s="5"/>
      <c r="U63" s="12"/>
      <c r="V63" s="13"/>
      <c r="W63" s="7">
        <v>21</v>
      </c>
      <c r="X63" s="6">
        <f>W63*E63</f>
        <v>565.57830000000001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s="2" customFormat="1" ht="20.25" customHeight="1">
      <c r="A64" s="14"/>
      <c r="B64" s="21" t="s">
        <v>21</v>
      </c>
      <c r="C64" s="14"/>
      <c r="D64" s="14"/>
      <c r="E64" s="16"/>
      <c r="F64" s="14"/>
      <c r="G64" s="16">
        <f>SUM(G63:G63)</f>
        <v>565.57830000000001</v>
      </c>
      <c r="H64" s="17"/>
      <c r="I64" s="22"/>
      <c r="J64" s="14"/>
      <c r="K64" s="75"/>
      <c r="L64" s="16">
        <f>SUM(L63:L63)</f>
        <v>0</v>
      </c>
      <c r="M64" s="75"/>
      <c r="N64" s="18"/>
      <c r="O64" s="14"/>
      <c r="P64" s="16">
        <f>SUM(P63:P63)</f>
        <v>0</v>
      </c>
      <c r="Q64" s="23"/>
      <c r="R64" s="75"/>
      <c r="S64" s="75"/>
      <c r="T64" s="75"/>
      <c r="U64" s="75"/>
      <c r="V64" s="75"/>
      <c r="W64" s="14"/>
      <c r="X64" s="16">
        <f>SUM(X63:X63)</f>
        <v>565.57830000000001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s="2" customFormat="1" ht="20.25" hidden="1" customHeight="1">
      <c r="A65" s="78" t="s">
        <v>45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s="2" customFormat="1" ht="41.25" hidden="1" customHeight="1">
      <c r="A66" s="20">
        <v>1</v>
      </c>
      <c r="B66" s="4" t="s">
        <v>42</v>
      </c>
      <c r="C66" s="5" t="s">
        <v>34</v>
      </c>
      <c r="D66" s="5"/>
      <c r="E66" s="6">
        <v>26.932300000000001</v>
      </c>
      <c r="F66" s="7">
        <v>0</v>
      </c>
      <c r="G66" s="6">
        <f>E66*F66</f>
        <v>0</v>
      </c>
      <c r="H66" s="8"/>
      <c r="I66" s="9"/>
      <c r="J66" s="10"/>
      <c r="K66" s="7"/>
      <c r="L66" s="6"/>
      <c r="M66" s="5">
        <v>616</v>
      </c>
      <c r="N66" s="11">
        <v>43998</v>
      </c>
      <c r="O66" s="7">
        <f>F66+K66-W66</f>
        <v>0</v>
      </c>
      <c r="P66" s="6">
        <f>O66*E66</f>
        <v>0</v>
      </c>
      <c r="Q66" s="5"/>
      <c r="R66" s="5"/>
      <c r="S66" s="5"/>
      <c r="T66" s="5"/>
      <c r="U66" s="12"/>
      <c r="V66" s="13"/>
      <c r="W66" s="7">
        <v>0</v>
      </c>
      <c r="X66" s="6">
        <f>W66*E66</f>
        <v>0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s="2" customFormat="1" ht="20.25" hidden="1" customHeight="1">
      <c r="A67" s="14"/>
      <c r="B67" s="21" t="s">
        <v>21</v>
      </c>
      <c r="C67" s="14"/>
      <c r="D67" s="14"/>
      <c r="E67" s="16"/>
      <c r="F67" s="14"/>
      <c r="G67" s="16">
        <f>SUM(G66:G66)</f>
        <v>0</v>
      </c>
      <c r="H67" s="17"/>
      <c r="I67" s="22"/>
      <c r="J67" s="14"/>
      <c r="K67" s="75"/>
      <c r="L67" s="16">
        <f>SUM(L66:L66)</f>
        <v>0</v>
      </c>
      <c r="M67" s="75"/>
      <c r="N67" s="18"/>
      <c r="O67" s="14"/>
      <c r="P67" s="16">
        <f>SUM(P66:P66)</f>
        <v>0</v>
      </c>
      <c r="Q67" s="23"/>
      <c r="R67" s="75"/>
      <c r="S67" s="75"/>
      <c r="T67" s="75"/>
      <c r="U67" s="75"/>
      <c r="V67" s="75"/>
      <c r="W67" s="14"/>
      <c r="X67" s="16">
        <f>SUM(X66:X66)</f>
        <v>0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s="2" customFormat="1" ht="20.25" hidden="1" customHeight="1">
      <c r="A68" s="78" t="s">
        <v>46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s="2" customFormat="1" ht="36" hidden="1" customHeight="1">
      <c r="A69" s="20">
        <v>1</v>
      </c>
      <c r="B69" s="4" t="s">
        <v>42</v>
      </c>
      <c r="C69" s="5" t="s">
        <v>34</v>
      </c>
      <c r="D69" s="5"/>
      <c r="E69" s="6">
        <v>26.932300000000001</v>
      </c>
      <c r="F69" s="7">
        <v>0</v>
      </c>
      <c r="G69" s="6">
        <f>E69*F69</f>
        <v>0</v>
      </c>
      <c r="H69" s="8"/>
      <c r="I69" s="9"/>
      <c r="J69" s="10"/>
      <c r="K69" s="7"/>
      <c r="L69" s="6"/>
      <c r="M69" s="5">
        <v>616</v>
      </c>
      <c r="N69" s="11">
        <v>43998</v>
      </c>
      <c r="O69" s="7">
        <f>F69+K69-W69</f>
        <v>0</v>
      </c>
      <c r="P69" s="6">
        <f>O69*E69</f>
        <v>0</v>
      </c>
      <c r="Q69" s="5"/>
      <c r="R69" s="5"/>
      <c r="S69" s="5"/>
      <c r="T69" s="5"/>
      <c r="U69" s="12"/>
      <c r="V69" s="13"/>
      <c r="W69" s="7">
        <v>0</v>
      </c>
      <c r="X69" s="6">
        <f>W69*E69</f>
        <v>0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s="2" customFormat="1" ht="20.25" hidden="1" customHeight="1">
      <c r="A70" s="14"/>
      <c r="B70" s="21" t="s">
        <v>21</v>
      </c>
      <c r="C70" s="14"/>
      <c r="D70" s="14"/>
      <c r="E70" s="16"/>
      <c r="F70" s="14"/>
      <c r="G70" s="16">
        <f>SUM(G69:G69)</f>
        <v>0</v>
      </c>
      <c r="H70" s="17"/>
      <c r="I70" s="22"/>
      <c r="J70" s="14"/>
      <c r="K70" s="75"/>
      <c r="L70" s="16">
        <f>SUM(L69:L69)</f>
        <v>0</v>
      </c>
      <c r="M70" s="75"/>
      <c r="N70" s="18"/>
      <c r="O70" s="14"/>
      <c r="P70" s="16">
        <f>SUM(P69:P69)</f>
        <v>0</v>
      </c>
      <c r="Q70" s="23"/>
      <c r="R70" s="75"/>
      <c r="S70" s="75"/>
      <c r="T70" s="75"/>
      <c r="U70" s="75"/>
      <c r="V70" s="75"/>
      <c r="W70" s="14"/>
      <c r="X70" s="16">
        <f>SUM(X69:X69)</f>
        <v>0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s="29" customFormat="1" ht="18" customHeight="1">
      <c r="A71" s="14"/>
      <c r="B71" s="21" t="s">
        <v>22</v>
      </c>
      <c r="C71" s="14"/>
      <c r="D71" s="14"/>
      <c r="E71" s="14"/>
      <c r="F71" s="14"/>
      <c r="G71" s="16">
        <f>G10+G15+G19+G25+G28+G32+G35+G40+G43+G48+G52+G58+G61+G64+G67+G70</f>
        <v>389296.56400000001</v>
      </c>
      <c r="H71" s="17"/>
      <c r="I71" s="16"/>
      <c r="J71" s="75"/>
      <c r="K71" s="16"/>
      <c r="L71" s="16">
        <f>L10+L15+L19+L25+L28+L32+L35+L40+L43+L48+L52+L58+L61+L64+L67+L70</f>
        <v>0</v>
      </c>
      <c r="M71" s="17"/>
      <c r="N71" s="18"/>
      <c r="O71" s="14"/>
      <c r="P71" s="16">
        <f>P10+P15+P19+P25+P28+P32+P35+P40+P43+P48+P52+P58+P61+P64+P67+P70</f>
        <v>8189.3964999999998</v>
      </c>
      <c r="Q71" s="23"/>
      <c r="R71" s="75"/>
      <c r="S71" s="75"/>
      <c r="T71" s="75"/>
      <c r="U71" s="75"/>
      <c r="V71" s="75"/>
      <c r="W71" s="75"/>
      <c r="X71" s="16">
        <f>X10+X15+X19+X25+X28+X32+X35+X40+X43+X48+X52+X58+X61+X64+X67+X70</f>
        <v>381107.16750000004</v>
      </c>
      <c r="Y71" s="40"/>
    </row>
    <row r="72" spans="1:41">
      <c r="A72" s="41"/>
      <c r="B72" s="42"/>
      <c r="C72" s="41"/>
      <c r="D72" s="41"/>
      <c r="E72" s="41"/>
      <c r="F72" s="41"/>
      <c r="G72" s="43"/>
      <c r="H72" s="44"/>
      <c r="I72" s="45"/>
      <c r="J72" s="46"/>
      <c r="K72" s="47"/>
      <c r="L72" s="43"/>
      <c r="M72" s="48"/>
      <c r="N72" s="49"/>
      <c r="O72" s="41"/>
      <c r="P72" s="43"/>
      <c r="Q72" s="50"/>
      <c r="R72" s="51"/>
      <c r="S72" s="51"/>
      <c r="T72" s="51"/>
      <c r="U72" s="51"/>
      <c r="V72" s="51"/>
      <c r="W72" s="51"/>
      <c r="X72" s="52">
        <f>G71+L71-P71</f>
        <v>381107.16750000004</v>
      </c>
      <c r="Y72" s="40"/>
    </row>
    <row r="73" spans="1:41">
      <c r="A73" s="41"/>
      <c r="B73" s="42"/>
      <c r="C73" s="41"/>
      <c r="D73" s="41"/>
      <c r="E73" s="41"/>
      <c r="F73" s="41"/>
      <c r="G73" s="43"/>
      <c r="H73" s="44"/>
      <c r="I73" s="45"/>
      <c r="J73" s="46"/>
      <c r="K73" s="47"/>
      <c r="L73" s="43"/>
      <c r="M73" s="48"/>
      <c r="N73" s="49"/>
      <c r="O73" s="41"/>
      <c r="P73" s="43"/>
      <c r="Q73" s="50"/>
      <c r="R73" s="51"/>
      <c r="S73" s="51"/>
      <c r="T73" s="51"/>
      <c r="U73" s="51"/>
      <c r="V73" s="51"/>
      <c r="W73" s="51"/>
      <c r="X73" s="52"/>
      <c r="Y73" s="40"/>
    </row>
    <row r="74" spans="1:41">
      <c r="A74" s="41"/>
      <c r="B74" s="42"/>
      <c r="C74" s="41"/>
      <c r="D74" s="41"/>
      <c r="E74" s="41"/>
      <c r="F74" s="41"/>
      <c r="G74" s="43"/>
      <c r="H74" s="44"/>
      <c r="I74" s="45"/>
      <c r="J74" s="46"/>
      <c r="K74" s="47"/>
      <c r="L74" s="43"/>
      <c r="M74" s="48"/>
      <c r="N74" s="49"/>
      <c r="O74" s="41"/>
      <c r="P74" s="43"/>
      <c r="Q74" s="50"/>
      <c r="R74" s="51"/>
      <c r="S74" s="51"/>
      <c r="T74" s="51"/>
      <c r="U74" s="51"/>
      <c r="V74" s="51"/>
      <c r="W74" s="51"/>
      <c r="X74" s="52"/>
      <c r="Y74" s="40"/>
    </row>
    <row r="75" spans="1:41">
      <c r="A75" s="41"/>
      <c r="B75" s="42"/>
      <c r="C75" s="41"/>
      <c r="D75" s="41"/>
      <c r="E75" s="41"/>
      <c r="F75" s="41"/>
      <c r="G75" s="43"/>
      <c r="H75" s="44"/>
      <c r="I75" s="45"/>
      <c r="J75" s="46"/>
      <c r="K75" s="47"/>
      <c r="L75" s="43"/>
      <c r="M75" s="48"/>
      <c r="N75" s="49"/>
      <c r="O75" s="41"/>
      <c r="P75" s="43"/>
      <c r="Q75" s="50"/>
      <c r="R75" s="51"/>
      <c r="S75" s="51"/>
      <c r="T75" s="51"/>
      <c r="U75" s="51"/>
      <c r="V75" s="51"/>
      <c r="W75" s="51"/>
      <c r="X75" s="43"/>
    </row>
    <row r="76" spans="1:41">
      <c r="A76" s="41"/>
      <c r="B76" s="42"/>
      <c r="C76" s="41"/>
      <c r="D76" s="41"/>
      <c r="E76" s="41"/>
      <c r="F76" s="41"/>
      <c r="G76" s="43"/>
      <c r="H76" s="44"/>
      <c r="I76" s="45"/>
      <c r="J76" s="46"/>
      <c r="K76" s="47"/>
      <c r="L76" s="43"/>
      <c r="M76" s="48"/>
      <c r="N76" s="49"/>
      <c r="O76" s="41"/>
      <c r="P76" s="43"/>
      <c r="Q76" s="50"/>
      <c r="R76" s="51"/>
      <c r="S76" s="51"/>
      <c r="T76" s="51"/>
      <c r="U76" s="51"/>
      <c r="V76" s="51"/>
      <c r="W76" s="51"/>
      <c r="X76" s="43"/>
    </row>
    <row r="77" spans="1:41" ht="18.75">
      <c r="A77" s="53"/>
      <c r="B77" s="95" t="s">
        <v>23</v>
      </c>
      <c r="C77" s="95"/>
      <c r="D77" s="95"/>
      <c r="E77" s="95"/>
      <c r="F77" s="54"/>
      <c r="G77" s="77"/>
      <c r="H77" s="77"/>
      <c r="I77" s="77"/>
      <c r="J77" s="96" t="s">
        <v>24</v>
      </c>
      <c r="K77" s="96"/>
      <c r="L77" s="96"/>
      <c r="M77" s="96"/>
      <c r="N77" s="55"/>
      <c r="O77" s="56"/>
      <c r="P77" s="56"/>
      <c r="Q77" s="57"/>
      <c r="R77" s="57"/>
      <c r="S77" s="57"/>
      <c r="T77" s="57"/>
      <c r="U77" s="58"/>
      <c r="V77" s="59"/>
      <c r="W77" s="57"/>
      <c r="X77" s="60">
        <f>X71-X72</f>
        <v>0</v>
      </c>
    </row>
    <row r="78" spans="1:41" s="70" customFormat="1">
      <c r="A78" s="41"/>
      <c r="B78" s="61"/>
      <c r="C78" s="62"/>
      <c r="D78" s="62"/>
      <c r="E78" s="62"/>
      <c r="F78" s="62"/>
      <c r="G78" s="52"/>
      <c r="H78" s="63"/>
      <c r="I78" s="64"/>
      <c r="J78" s="65"/>
      <c r="K78" s="52"/>
      <c r="L78" s="65"/>
      <c r="M78" s="66"/>
      <c r="N78" s="67"/>
      <c r="O78" s="62"/>
      <c r="P78" s="64"/>
      <c r="Q78" s="50"/>
      <c r="R78" s="68"/>
      <c r="S78" s="68"/>
      <c r="T78" s="68"/>
      <c r="U78" s="68"/>
      <c r="V78" s="68"/>
      <c r="W78" s="68"/>
      <c r="X78" s="68"/>
      <c r="Y78" s="69"/>
    </row>
    <row r="79" spans="1:41">
      <c r="A79" s="41"/>
      <c r="B79" s="61"/>
      <c r="C79" s="62"/>
      <c r="D79" s="62"/>
      <c r="E79" s="62"/>
      <c r="F79" s="62"/>
      <c r="G79" s="52"/>
      <c r="H79" s="63"/>
      <c r="I79" s="64"/>
      <c r="J79" s="65"/>
      <c r="K79" s="52"/>
      <c r="L79" s="65"/>
      <c r="M79" s="66"/>
      <c r="N79" s="67"/>
      <c r="O79" s="62"/>
      <c r="P79" s="64"/>
      <c r="Q79" s="50"/>
      <c r="R79" s="68"/>
      <c r="S79" s="68"/>
      <c r="T79" s="68"/>
      <c r="U79" s="68"/>
      <c r="V79" s="68"/>
      <c r="W79" s="68"/>
      <c r="X79" s="68"/>
    </row>
    <row r="80" spans="1:41">
      <c r="A80" s="41"/>
      <c r="B80" s="61"/>
      <c r="C80" s="62"/>
      <c r="D80" s="62"/>
      <c r="E80" s="62"/>
      <c r="F80" s="62"/>
      <c r="G80" s="52"/>
      <c r="H80" s="63"/>
      <c r="I80" s="64"/>
      <c r="J80" s="65"/>
      <c r="K80" s="52"/>
      <c r="L80" s="65"/>
      <c r="M80" s="66"/>
      <c r="N80" s="67"/>
      <c r="O80" s="62"/>
      <c r="P80" s="64"/>
      <c r="Q80" s="50"/>
      <c r="R80" s="68"/>
      <c r="S80" s="68"/>
      <c r="T80" s="68"/>
      <c r="U80" s="68"/>
      <c r="V80" s="68"/>
      <c r="W80" s="68"/>
      <c r="X80" s="68"/>
    </row>
    <row r="81" spans="2:24">
      <c r="X81" s="73"/>
    </row>
    <row r="82" spans="2:24">
      <c r="P82" s="73"/>
      <c r="X82" s="73"/>
    </row>
    <row r="83" spans="2:24">
      <c r="L83" s="73"/>
      <c r="P83" s="73"/>
      <c r="X83" s="73"/>
    </row>
    <row r="84" spans="2:24">
      <c r="B84" s="74"/>
    </row>
    <row r="85" spans="2:24">
      <c r="B85" s="74"/>
    </row>
    <row r="86" spans="2:24">
      <c r="B86" s="74"/>
      <c r="X86" s="73"/>
    </row>
    <row r="87" spans="2:24">
      <c r="B87" s="74"/>
      <c r="X87" s="73"/>
    </row>
    <row r="88" spans="2:24">
      <c r="B88" s="74"/>
    </row>
    <row r="89" spans="2:24">
      <c r="B89" s="74"/>
    </row>
    <row r="90" spans="2:24">
      <c r="B90" s="74"/>
      <c r="E90" s="26"/>
      <c r="F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2:24">
      <c r="B91" s="74"/>
      <c r="E91" s="26"/>
      <c r="F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2:24">
      <c r="B92" s="74"/>
      <c r="E92" s="26"/>
      <c r="F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</sheetData>
  <mergeCells count="48">
    <mergeCell ref="I5:N5"/>
    <mergeCell ref="K6:K7"/>
    <mergeCell ref="W5:X5"/>
    <mergeCell ref="X6:X7"/>
    <mergeCell ref="P6:P7"/>
    <mergeCell ref="Q6:T7"/>
    <mergeCell ref="V6:V7"/>
    <mergeCell ref="I6:I7"/>
    <mergeCell ref="W6:W7"/>
    <mergeCell ref="L6:L7"/>
    <mergeCell ref="B77:E77"/>
    <mergeCell ref="J77:M77"/>
    <mergeCell ref="A20:X20"/>
    <mergeCell ref="A26:X26"/>
    <mergeCell ref="A33:X33"/>
    <mergeCell ref="A29:X29"/>
    <mergeCell ref="A44:X44"/>
    <mergeCell ref="A49:X49"/>
    <mergeCell ref="A41:X41"/>
    <mergeCell ref="A68:X68"/>
    <mergeCell ref="A8:X8"/>
    <mergeCell ref="B5:B7"/>
    <mergeCell ref="O6:O7"/>
    <mergeCell ref="D5:D7"/>
    <mergeCell ref="E5:E7"/>
    <mergeCell ref="J6:J7"/>
    <mergeCell ref="F6:F7"/>
    <mergeCell ref="A5:A7"/>
    <mergeCell ref="Q5:V5"/>
    <mergeCell ref="U6:U7"/>
    <mergeCell ref="C5:C7"/>
    <mergeCell ref="F5:G5"/>
    <mergeCell ref="H5:H7"/>
    <mergeCell ref="O5:P5"/>
    <mergeCell ref="G6:G7"/>
    <mergeCell ref="M6:N6"/>
    <mergeCell ref="O1:R1"/>
    <mergeCell ref="B2:X2"/>
    <mergeCell ref="C3:P3"/>
    <mergeCell ref="C4:N4"/>
    <mergeCell ref="O4:W4"/>
    <mergeCell ref="A11:X11"/>
    <mergeCell ref="A65:X65"/>
    <mergeCell ref="A59:X59"/>
    <mergeCell ref="A62:X62"/>
    <mergeCell ref="A53:X53"/>
    <mergeCell ref="A36:X36"/>
    <mergeCell ref="A16:X16"/>
  </mergeCells>
  <phoneticPr fontId="20" type="noConversion"/>
  <pageMargins left="0" right="0" top="0.19685039370078741" bottom="0.19685039370078741" header="0" footer="0"/>
  <pageSetup paperSize="9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установи</vt:lpstr>
      <vt:lpstr>установи!Область_печати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bugera</cp:lastModifiedBy>
  <cp:lastPrinted>2021-07-16T07:53:58Z</cp:lastPrinted>
  <dcterms:created xsi:type="dcterms:W3CDTF">2020-05-13T12:33:03Z</dcterms:created>
  <dcterms:modified xsi:type="dcterms:W3CDTF">2021-07-19T07:38:56Z</dcterms:modified>
</cp:coreProperties>
</file>