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ЦПМСД №2 Голосіївського" sheetId="1" r:id="rId1"/>
    <sheet name="ЦПМСД №1 Голосіївського " sheetId="2" r:id="rId2"/>
    <sheet name="ЦПМСД №1 Дарницького" sheetId="3" r:id="rId3"/>
    <sheet name="ЦПМСД №2 Дарницького" sheetId="4" r:id="rId4"/>
    <sheet name="ЦПМСД №3 Дарницького" sheetId="5" r:id="rId5"/>
    <sheet name="ЦПМСД № 1 Деснянського" sheetId="6" r:id="rId6"/>
    <sheet name="ЦПМСД №2 Деснянського" sheetId="7" r:id="rId7"/>
    <sheet name="ЦПМСД №3 Деснянського" sheetId="8" r:id="rId8"/>
    <sheet name="ЦПМСД №4 Деснянського" sheetId="9" r:id="rId9"/>
    <sheet name="ЦПМСД №1 Дніпровського" sheetId="10" r:id="rId10"/>
    <sheet name="ЦПМСД №3 Дніпровського" sheetId="11" r:id="rId11"/>
    <sheet name="ЦПМСД №4 Дніпровського" sheetId="12" r:id="rId12"/>
    <sheet name="ЦПМСД &quot;Русанівка&quot;" sheetId="13" r:id="rId13"/>
    <sheet name="ЦПМСД №2 Оболонського" sheetId="14" r:id="rId14"/>
    <sheet name="ЦПМСД №1 Подільського" sheetId="15" r:id="rId15"/>
    <sheet name="ЦПМСД № 2&quot; Подільського" sheetId="16" r:id="rId16"/>
    <sheet name="ЦПМСД №1 Святошинського" sheetId="17" r:id="rId17"/>
    <sheet name="ЦПМСД №2 Святошинського" sheetId="18" r:id="rId18"/>
    <sheet name="ЦПМСД №3 Святошинського" sheetId="19" r:id="rId19"/>
    <sheet name="ЦПМСД №1 Солом'янського" sheetId="20" r:id="rId20"/>
    <sheet name="ЦПМСД №2 Солом'янського" sheetId="21" r:id="rId21"/>
    <sheet name="ЦПМСД №1 Шевченківського" sheetId="22" r:id="rId22"/>
    <sheet name="ЦПМСД №2 Шевченківського" sheetId="23" r:id="rId23"/>
  </sheets>
  <definedNames>
    <definedName name="_xlnm.Print_Area" localSheetId="12">'ЦПМСД "Русанівка"'!$A$1:$K$17</definedName>
    <definedName name="_xlnm.Print_Area" localSheetId="5">'ЦПМСД № 1 Деснянського'!$A$1:$K$22</definedName>
    <definedName name="_xlnm.Print_Area" localSheetId="15">'ЦПМСД № 2" Подільського'!$A$1:$K$14</definedName>
    <definedName name="_xlnm.Print_Area" localSheetId="1">'ЦПМСД №1 Голосіївського '!$A$1:$K$56</definedName>
    <definedName name="_xlnm.Print_Area" localSheetId="9">'ЦПМСД №1 Дніпровського'!$A$1:$K$56</definedName>
    <definedName name="_xlnm.Print_Area" localSheetId="16">'ЦПМСД №1 Святошинського'!$A$1:$K$56</definedName>
    <definedName name="_xlnm.Print_Area" localSheetId="19">'ЦПМСД №1 Солом''янського'!$A$1:$K$33</definedName>
    <definedName name="_xlnm.Print_Area" localSheetId="21">'ЦПМСД №1 Шевченківського'!$A$1:$K$26</definedName>
    <definedName name="_xlnm.Print_Area" localSheetId="3">'ЦПМСД №2 Дарницького'!#REF!</definedName>
    <definedName name="_xlnm.Print_Area" localSheetId="6">'ЦПМСД №2 Деснянського'!$A$1:$K$56</definedName>
    <definedName name="_xlnm.Print_Area" localSheetId="13">'ЦПМСД №2 Оболонського'!$A$1:$K$25</definedName>
    <definedName name="_xlnm.Print_Area" localSheetId="17">'ЦПМСД №2 Святошинського'!$A$1:$K$24</definedName>
    <definedName name="_xlnm.Print_Area" localSheetId="20">'ЦПМСД №2 Солом''янського'!$A$1:$K$56</definedName>
    <definedName name="_xlnm.Print_Area" localSheetId="22">'ЦПМСД №2 Шевченківського'!$A$1:$K$56</definedName>
    <definedName name="_xlnm.Print_Area" localSheetId="4">'ЦПМСД №3 Дарницького'!$A$1:$K$14</definedName>
    <definedName name="_xlnm.Print_Area" localSheetId="7">'ЦПМСД №3 Деснянського'!$A$1:$K$16</definedName>
    <definedName name="_xlnm.Print_Area" localSheetId="10">'ЦПМСД №3 Дніпровського'!$A$1:$K$56</definedName>
    <definedName name="_xlnm.Print_Area" localSheetId="18">'ЦПМСД №3 Святошинського'!$A$1:$K$56</definedName>
    <definedName name="_xlnm.Print_Area" localSheetId="8">'ЦПМСД №4 Деснянського'!$A$1:$K$32</definedName>
    <definedName name="_xlnm.Print_Area" localSheetId="11">'ЦПМСД №4 Дніпровського'!$A$1:$K$24</definedName>
  </definedNames>
  <calcPr fullCalcOnLoad="1"/>
</workbook>
</file>

<file path=xl/sharedStrings.xml><?xml version="1.0" encoding="utf-8"?>
<sst xmlns="http://schemas.openxmlformats.org/spreadsheetml/2006/main" count="679" uniqueCount="206">
  <si>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</si>
  <si>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</si>
  <si>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</si>
  <si>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</si>
  <si>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</si>
  <si>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</si>
  <si>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</si>
  <si>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</si>
  <si>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</si>
  <si>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</si>
  <si>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</si>
  <si>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</si>
  <si>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</si>
  <si>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</si>
  <si>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</si>
  <si>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</si>
  <si>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</si>
  <si>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</si>
  <si>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</si>
  <si>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1" Голосіївського району м. Києва за ІІІ квартал 2022 року </t>
  </si>
  <si>
    <r>
      <t xml:space="preserve">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</si>
  <si>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т.258-60-79</t>
  </si>
  <si>
    <t>Софіенко О.І.</t>
  </si>
  <si>
    <t>Лось Г.М</t>
  </si>
  <si>
    <t>Директор</t>
  </si>
  <si>
    <t>поставки МОЗ</t>
  </si>
  <si>
    <t>вакціна</t>
  </si>
  <si>
    <t>Централізовани</t>
  </si>
  <si>
    <t xml:space="preserve">Орендар Кінаш </t>
  </si>
  <si>
    <t>ПрАТ "Київстар"</t>
  </si>
  <si>
    <t>ТОВ "Лайфселл"</t>
  </si>
  <si>
    <r>
      <t xml:space="preserve">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</si>
  <si>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Ш квартал 2022 рік </t>
  </si>
  <si>
    <t>Т.М. Федорчук</t>
  </si>
  <si>
    <t>Н.М. Терещенко</t>
  </si>
  <si>
    <t>Т.в.о. керівника установи</t>
  </si>
  <si>
    <t>вироби медичного призначення</t>
  </si>
  <si>
    <t>засоби індивідуального захисту</t>
  </si>
  <si>
    <t>дезінфікуючі засоби</t>
  </si>
  <si>
    <t>Міжнародна гуманітарна допомога</t>
  </si>
  <si>
    <t>генератор</t>
  </si>
  <si>
    <t>БО "МБФ "Допомагай та перемагай"</t>
  </si>
  <si>
    <t>ТОВ "Національна оборона"</t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</si>
  <si>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тис.грн.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</si>
  <si>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тис.грн.</t>
    </r>
  </si>
  <si>
    <r>
      <t>В грошовій формі,</t>
    </r>
    <r>
      <rPr>
        <b/>
        <sz val="10"/>
        <color indexed="8"/>
        <rFont val="Times New Roman"/>
        <family val="1"/>
      </rPr>
      <t xml:space="preserve"> тис. грн.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</si>
  <si>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грн.</t>
    </r>
  </si>
  <si>
    <t>Всього отримано благодійних пожертв, тис. грн.</t>
  </si>
  <si>
    <t>№ з/п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</si>
  <si>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</rPr>
      <t xml:space="preserve">" за </t>
    </r>
    <r>
      <rPr>
        <b/>
        <u val="single"/>
        <sz val="14"/>
        <color indexed="8"/>
        <rFont val="Times New Roman"/>
        <family val="1"/>
      </rPr>
      <t xml:space="preserve">ІІІ квартал 2022 року </t>
    </r>
  </si>
  <si>
    <t>тел.097-219-65-49</t>
  </si>
  <si>
    <t xml:space="preserve">                              Волос  Л.В.</t>
  </si>
  <si>
    <t>Виконавець: Зайченко О.І.</t>
  </si>
  <si>
    <t>Дерій А.Ю.</t>
  </si>
  <si>
    <t>Грицишин Л.І.</t>
  </si>
  <si>
    <t>Ноутбук ASUS</t>
  </si>
  <si>
    <t>ФО Поєдинок Н.Ю.</t>
  </si>
  <si>
    <t>Моноблок Lenovo</t>
  </si>
  <si>
    <t>ФОП Грушова О.А..</t>
  </si>
  <si>
    <t>ФОП Сафарова Н.Г.</t>
  </si>
  <si>
    <t>ФОП Софієва Т.В.</t>
  </si>
  <si>
    <t>Штамп "ВИЯВЛЕНО"</t>
  </si>
  <si>
    <t>ФОП Чеботарьова С,М,</t>
  </si>
  <si>
    <t>Урна ,замок навісний, ланцюг оцинкований</t>
  </si>
  <si>
    <t xml:space="preserve">АЛФАВ ІТ Класік Т АБ №60  </t>
  </si>
  <si>
    <t xml:space="preserve">АЛФАВ ІТ Класік Т АБ №120 </t>
  </si>
  <si>
    <t>СП Оптіма -Фарм,ЛТД"</t>
  </si>
  <si>
    <t xml:space="preserve">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</si>
  <si>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 квартал 2022 року </t>
  </si>
  <si>
    <t>Г.М.Булатова</t>
  </si>
  <si>
    <t>І.В.Лук'янчук</t>
  </si>
  <si>
    <t xml:space="preserve">В.о.директора </t>
  </si>
  <si>
    <t>ФОП Шевченко Л.Б.</t>
  </si>
  <si>
    <r>
      <t xml:space="preserve">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</si>
  <si>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КНП "Центр первиної медико-санітарної допомоги №3 Дарницького району м.Києва" за 3 квартал 2022 року </t>
  </si>
  <si>
    <t>Т-5157439</t>
  </si>
  <si>
    <t>Ганна Тесленко</t>
  </si>
  <si>
    <t xml:space="preserve">             Галина ЯКИМЕНКО</t>
  </si>
  <si>
    <t>Наталія ЖУКОВА</t>
  </si>
  <si>
    <t>лікарські засоби</t>
  </si>
  <si>
    <t>ТОВ "Серв'є Україна"</t>
  </si>
  <si>
    <r>
      <t xml:space="preserve">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</si>
  <si>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по КНП "ЦПМСД № 1" Деснянського району м. Києва  за</t>
    </r>
    <r>
      <rPr>
        <b/>
        <u val="single"/>
        <sz val="14"/>
        <color indexed="8"/>
        <rFont val="Times New Roman"/>
        <family val="1"/>
      </rPr>
      <t xml:space="preserve"> III квартал</t>
    </r>
    <r>
      <rPr>
        <b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 xml:space="preserve">2022 </t>
    </r>
    <r>
      <rPr>
        <b/>
        <sz val="14"/>
        <color indexed="8"/>
        <rFont val="Times New Roman"/>
        <family val="1"/>
      </rPr>
      <t xml:space="preserve">року </t>
    </r>
  </si>
  <si>
    <t>Л.В.Дякончук</t>
  </si>
  <si>
    <t>Л.І.Трушкіна</t>
  </si>
  <si>
    <r>
      <t xml:space="preserve">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</si>
  <si>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КНП"ЦПМСД №2" Деснянського району м.Києва _за__3__квартал__ 2022__року </t>
  </si>
  <si>
    <t>Молодих О.В.</t>
  </si>
  <si>
    <t>Шугалевич О.В.</t>
  </si>
  <si>
    <t>лікарські засоби та вироби медичного призначення</t>
  </si>
  <si>
    <t>База спеціального медичного постачання</t>
  </si>
  <si>
    <r>
      <t xml:space="preserve">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</si>
  <si>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КНП "Центр первинної медико-санітарної допомоги №3" Деснянського району м.Києва                                                                                                                                                  за ІІІ квартал 2022 року </t>
  </si>
  <si>
    <t>Житніковська  Г.М.</t>
  </si>
  <si>
    <t>Петришина Г.В.</t>
  </si>
  <si>
    <t>Фізичні особи</t>
  </si>
  <si>
    <r>
      <t xml:space="preserve">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</si>
  <si>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 xml:space="preserve">по  КНП "ЦПМСД №4" Деснянського району м.Києва за  ІІІ  квартал  2022  року </t>
    </r>
  </si>
  <si>
    <t>вик Міщенко Інна 0637717146</t>
  </si>
  <si>
    <t>І.В. Завалкіна</t>
  </si>
  <si>
    <t>Е.В. Коляда</t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</si>
  <si>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</si>
  <si>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 первинної  медико-санітарної  допомоги  № 1  Дніпровського  району __за__ІІІ__квартал__2022___року </t>
  </si>
  <si>
    <t>Н.П.Мірошниченко</t>
  </si>
  <si>
    <t>Т.В.Борисова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</si>
  <si>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 Києва" за  3 квартал 2022 року </t>
  </si>
  <si>
    <t>Н.Г.Христенко</t>
  </si>
  <si>
    <t>Л.В.Шупік</t>
  </si>
  <si>
    <t>Продуктові набори</t>
  </si>
  <si>
    <t>БО "100 відсотків життя. Київський регіон"</t>
  </si>
  <si>
    <t>Клімов Іван Олегович</t>
  </si>
  <si>
    <t xml:space="preserve">Вироби мединчого призначення </t>
  </si>
  <si>
    <t>Каюкіна Еліна Вячеславівна</t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</si>
  <si>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</si>
  <si>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3 квартал 2022 року </t>
  </si>
  <si>
    <t>Новицька А.В.</t>
  </si>
  <si>
    <t>Некрасова М.А.</t>
  </si>
  <si>
    <t>"Благодійний фонд "Фармація"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</si>
  <si>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</si>
  <si>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IІІ квартал 2022 року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</si>
  <si>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3 квартал 2022 року </t>
  </si>
  <si>
    <r>
      <t>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</si>
  <si>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послуги звязку </t>
  </si>
  <si>
    <t>В.А.Сірош</t>
  </si>
  <si>
    <t>Н.П.БІЛІЧУК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</si>
  <si>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2" Подільського р-ну м. Києва за 3 квартал 2022 року </t>
  </si>
  <si>
    <t>Л.М.Нічегівська</t>
  </si>
  <si>
    <t>О.Ю.Степанищенко</t>
  </si>
  <si>
    <t>В.о.директора</t>
  </si>
  <si>
    <t xml:space="preserve">Послуга по виготовленню експертного звіту Капітального ремонту по об'єктам </t>
  </si>
  <si>
    <t>ТОВ "ТЕХ-БУД-ПРОЕКТ"</t>
  </si>
  <si>
    <r>
      <t xml:space="preserve">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</si>
  <si>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ІІІ квартал 2022 року </t>
  </si>
  <si>
    <t>С.КОНОНЕЦЬ</t>
  </si>
  <si>
    <t>Н.ПЕТРУЧЕНКО</t>
  </si>
  <si>
    <t>-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</si>
  <si>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 xml:space="preserve">я 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</si>
  <si>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Святошинського району м. Києва за  IІІ квартал 2022 року </t>
  </si>
  <si>
    <t>Олена АНДРІЄНКО</t>
  </si>
  <si>
    <t>Наталія КАРАМЕЛЄВА</t>
  </si>
  <si>
    <t>Залишок на 01.04.2022</t>
  </si>
  <si>
    <r>
      <t xml:space="preserve">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</si>
  <si>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Святошинського району м. Києва за  ІІІ квартал 2022 року </t>
  </si>
  <si>
    <t>Л.В. Шереметьєва</t>
  </si>
  <si>
    <t>А.С. Сваток</t>
  </si>
  <si>
    <t>основні засоби</t>
  </si>
  <si>
    <t>ФОП Онищук А.І.</t>
  </si>
  <si>
    <r>
      <t xml:space="preserve">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</si>
  <si>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Солом'янського району м.Києва  за  ІІІ квартал 2022 року  </t>
  </si>
  <si>
    <t>Людмила ОМЕЛЬЯНОВА</t>
  </si>
  <si>
    <t>Віталій СУНДЄЄВ</t>
  </si>
  <si>
    <r>
      <t xml:space="preserve">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</si>
  <si>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Солом'янського району м. Києва _заШ квартал 202 2року </t>
  </si>
  <si>
    <t>Н.М.Поліщук</t>
  </si>
  <si>
    <t xml:space="preserve">  В.І.Рейф</t>
  </si>
  <si>
    <t>Вироби медичного призначення</t>
  </si>
  <si>
    <t>КНП "ЦПМСД " Печерського району м.Києва</t>
  </si>
  <si>
    <t>Обладнання для зберігання вакцин( холодильники та морозильні камери)</t>
  </si>
  <si>
    <t>Департамент охорони здоров'я виконавчого органу Київської міської ради (Київської міської державної адміністрації)</t>
  </si>
  <si>
    <t>Швидкий тест для визначення гепатиту С,В; швидкий (експрес) тест д/виявлення антитіл до ВІЛ) І,ІІ,ІІІ досдідження</t>
  </si>
  <si>
    <t>КНП "КМКЛ №5"</t>
  </si>
  <si>
    <t>Тест для виявлення прихованої крові в калі CITO TEST, або еквівалент (38217 Прихована кров у калі, швидкий тест)</t>
  </si>
  <si>
    <t>Лікарські засоби та вироби медичного призначення</t>
  </si>
  <si>
    <t>База спеціального медичного постачання м.Києва (Естонська)</t>
  </si>
  <si>
    <t>База спеціального медичного постачання м.Києва (Пуща -Водиця)</t>
  </si>
  <si>
    <t>База спеціального медичного постачання м.Києва (через КП "Фармація")</t>
  </si>
  <si>
    <t>Контейнер для зберігання гострих медичних предметів одноразового використання</t>
  </si>
  <si>
    <t>База спеціального медичного постачання м.Києва</t>
  </si>
  <si>
    <t>Шприци  ін'єкційні стерильні ( 0,3ml, 2ml)</t>
  </si>
  <si>
    <t>Розчин для ін'єкцій прити гострої респіраторної хвороби COVID-19 (Sodium chloride)</t>
  </si>
  <si>
    <t xml:space="preserve"> ВАКЦИНА прити гострої респіраторної хвороби COVID-19 </t>
  </si>
  <si>
    <t>Медикаменти (вакцина) дитяча</t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</si>
  <si>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  тис. грн</t>
    </r>
  </si>
  <si>
    <t xml:space="preserve">                                                                                                                               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</si>
  <si>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КНП"ЦПМСД №1 Шевченківського району  міста  Києва  за  ІІІ квартал   2022 рік </t>
  </si>
  <si>
    <t>т484-30-07</t>
  </si>
  <si>
    <t>О.В. Палько</t>
  </si>
  <si>
    <t>С.В. Симоненко</t>
  </si>
  <si>
    <t>підгузки</t>
  </si>
  <si>
    <t>Вироби медичного призначення.  Розпорядження ДОЗ ВОКМР КМДА.</t>
  </si>
  <si>
    <t>КНП "Київський міський дитячий діагностичний центр"</t>
  </si>
  <si>
    <t>Засоби ірдивідуального захисту.  Розпорядження ДОЗ ВОКМР КМДА.</t>
  </si>
  <si>
    <t>Засоби індивідуального захисту.  Розпорядження ДОЗ ВОКМР КМДА.</t>
  </si>
  <si>
    <t>База спец.мед.посчтачання м.Києва</t>
  </si>
  <si>
    <t>Лікарські засоби.  Розпорядження ДОЗ ВОКМР КМДА.</t>
  </si>
  <si>
    <t>Вакцина(імунобіологічні препарати)COVID-19</t>
  </si>
  <si>
    <t>Вакцина. Розпорядження ДОЗ ВОКМР КМДА (COVID-19)</t>
  </si>
  <si>
    <t>Вироби медичного призначення (для щеплень вакциною CHDOXI NCOV-19  CORONA VIRUS)</t>
  </si>
  <si>
    <t>Вироби медичного призначення(експрес-тести на визначення Сovid-19, підгузки, термосумки)</t>
  </si>
  <si>
    <t>Вакцина(імунобіологічні препарати)</t>
  </si>
  <si>
    <t xml:space="preserve">Вакцина. Розпорядження ДОЗ ВОКМР КМДА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</si>
  <si>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за_3_квартал_2022_року </t>
  </si>
  <si>
    <t xml:space="preserve">                                                       (підпис)           (ініціали і прізвище) </t>
  </si>
  <si>
    <t>Т.М.Осадча</t>
  </si>
  <si>
    <t xml:space="preserve">                                                          (підпис)           (ініціали і прізвище) </t>
  </si>
  <si>
    <t>Н.П.Лук'яненко</t>
  </si>
  <si>
    <t>Засоби індивідуального захисту</t>
  </si>
  <si>
    <t>КЕКВ 2220 Медикаменти та перев'язувальні  матеріали</t>
  </si>
  <si>
    <t>Медичні вироби</t>
  </si>
  <si>
    <t>Медикаменти</t>
  </si>
  <si>
    <r>
      <t xml:space="preserve">Сума,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</si>
  <si>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</rPr>
      <t xml:space="preserve">  тис. грн</t>
    </r>
  </si>
  <si>
    <t>Напрямки використання у грошовій формі                       (стаття витрат)</t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</si>
  <si>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</si>
  <si>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Залишок невикористаних грошових коштів, товарів та послуг на кінець звітного періоду,                                                          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</si>
  <si>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ІIІ  квартал  2022_____року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</si>
</sst>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0"/>
      <name val="Arial Cyr"/>
      <family val="2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i/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4" applyFont="1" applyBorder="1" applyAlignment="1">
      <alignment horizontal="center"/>
      <protection/>
    </xf>
    <xf numFmtId="0" fontId="13" fillId="0" borderId="0" xfId="54" applyFont="1" applyAlignment="1">
      <alignment horizontal="centerContinuous" vertical="top"/>
      <protection/>
    </xf>
    <xf numFmtId="0" fontId="13" fillId="0" borderId="0" xfId="54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19" fillId="0" borderId="12" xfId="0" applyNumberFormat="1" applyFont="1" applyFill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2" fontId="9" fillId="32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10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52">
      <alignment/>
      <protection/>
    </xf>
    <xf numFmtId="0" fontId="14" fillId="0" borderId="0" xfId="52" applyFont="1">
      <alignment/>
      <protection/>
    </xf>
    <xf numFmtId="4" fontId="10" fillId="4" borderId="10" xfId="52" applyNumberFormat="1" applyFont="1" applyFill="1" applyBorder="1" applyAlignment="1">
      <alignment horizontal="center"/>
      <protection/>
    </xf>
    <xf numFmtId="4" fontId="17" fillId="4" borderId="10" xfId="52" applyNumberFormat="1" applyFont="1" applyFill="1" applyBorder="1" applyAlignment="1">
      <alignment horizontal="center"/>
      <protection/>
    </xf>
    <xf numFmtId="0" fontId="7" fillId="4" borderId="10" xfId="52" applyFont="1" applyFill="1" applyBorder="1" applyAlignment="1">
      <alignment wrapText="1"/>
      <protection/>
    </xf>
    <xf numFmtId="0" fontId="7" fillId="4" borderId="10" xfId="52" applyFont="1" applyFill="1" applyBorder="1">
      <alignment/>
      <protection/>
    </xf>
    <xf numFmtId="2" fontId="10" fillId="4" borderId="10" xfId="52" applyNumberFormat="1" applyFont="1" applyFill="1" applyBorder="1" applyAlignment="1">
      <alignment horizontal="center"/>
      <protection/>
    </xf>
    <xf numFmtId="0" fontId="10" fillId="4" borderId="10" xfId="52" applyFont="1" applyFill="1" applyBorder="1">
      <alignment/>
      <protection/>
    </xf>
    <xf numFmtId="0" fontId="7" fillId="0" borderId="10" xfId="52" applyFont="1" applyBorder="1">
      <alignment/>
      <protection/>
    </xf>
    <xf numFmtId="4" fontId="10" fillId="0" borderId="10" xfId="52" applyNumberFormat="1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10" fillId="32" borderId="10" xfId="52" applyNumberFormat="1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wrapText="1"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/>
      <protection/>
    </xf>
    <xf numFmtId="4" fontId="10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2" fontId="10" fillId="32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64" fillId="0" borderId="10" xfId="0" applyFont="1" applyBorder="1" applyAlignment="1">
      <alignment wrapText="1"/>
    </xf>
    <xf numFmtId="0" fontId="0" fillId="0" borderId="10" xfId="0" applyBorder="1" applyAlignment="1">
      <alignment/>
    </xf>
    <xf numFmtId="199" fontId="65" fillId="0" borderId="10" xfId="0" applyNumberFormat="1" applyFont="1" applyBorder="1" applyAlignment="1">
      <alignment horizontal="center" vertical="center"/>
    </xf>
    <xf numFmtId="0" fontId="1" fillId="0" borderId="0" xfId="53">
      <alignment/>
      <protection/>
    </xf>
    <xf numFmtId="0" fontId="21" fillId="0" borderId="0" xfId="53" applyFont="1">
      <alignment/>
      <protection/>
    </xf>
    <xf numFmtId="0" fontId="3" fillId="0" borderId="15" xfId="54" applyFont="1" applyBorder="1" applyAlignment="1">
      <alignment horizontal="center"/>
      <protection/>
    </xf>
    <xf numFmtId="0" fontId="16" fillId="0" borderId="0" xfId="53" applyFont="1">
      <alignment/>
      <protection/>
    </xf>
    <xf numFmtId="0" fontId="17" fillId="0" borderId="0" xfId="53" applyFont="1" applyAlignment="1">
      <alignment horizontal="center"/>
      <protection/>
    </xf>
    <xf numFmtId="0" fontId="17" fillId="0" borderId="0" xfId="53" applyFont="1">
      <alignment/>
      <protection/>
    </xf>
    <xf numFmtId="4" fontId="10" fillId="34" borderId="16" xfId="53" applyNumberFormat="1" applyFont="1" applyFill="1" applyBorder="1" applyAlignment="1">
      <alignment horizontal="center"/>
      <protection/>
    </xf>
    <xf numFmtId="4" fontId="17" fillId="34" borderId="16" xfId="53" applyNumberFormat="1" applyFont="1" applyFill="1" applyBorder="1" applyAlignment="1">
      <alignment horizontal="center"/>
      <protection/>
    </xf>
    <xf numFmtId="0" fontId="7" fillId="34" borderId="16" xfId="53" applyFont="1" applyFill="1" applyBorder="1" applyAlignment="1">
      <alignment wrapText="1"/>
      <protection/>
    </xf>
    <xf numFmtId="0" fontId="7" fillId="34" borderId="16" xfId="53" applyFont="1" applyFill="1" applyBorder="1">
      <alignment/>
      <protection/>
    </xf>
    <xf numFmtId="2" fontId="10" fillId="34" borderId="16" xfId="53" applyNumberFormat="1" applyFont="1" applyFill="1" applyBorder="1" applyAlignment="1">
      <alignment horizontal="center"/>
      <protection/>
    </xf>
    <xf numFmtId="0" fontId="10" fillId="34" borderId="16" xfId="53" applyFont="1" applyFill="1" applyBorder="1">
      <alignment/>
      <protection/>
    </xf>
    <xf numFmtId="0" fontId="7" fillId="0" borderId="16" xfId="53" applyFont="1" applyBorder="1">
      <alignment/>
      <protection/>
    </xf>
    <xf numFmtId="4" fontId="10" fillId="0" borderId="16" xfId="53" applyNumberFormat="1" applyFont="1" applyBorder="1" applyAlignment="1">
      <alignment horizontal="center"/>
      <protection/>
    </xf>
    <xf numFmtId="4" fontId="7" fillId="0" borderId="16" xfId="53" applyNumberFormat="1" applyFont="1" applyBorder="1" applyAlignment="1">
      <alignment horizontal="center"/>
      <protection/>
    </xf>
    <xf numFmtId="0" fontId="7" fillId="0" borderId="16" xfId="53" applyFont="1" applyBorder="1" applyAlignment="1">
      <alignment wrapText="1"/>
      <protection/>
    </xf>
    <xf numFmtId="2" fontId="10" fillId="35" borderId="16" xfId="53" applyNumberFormat="1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vertical="center"/>
      <protection/>
    </xf>
    <xf numFmtId="4" fontId="6" fillId="0" borderId="16" xfId="53" applyNumberFormat="1" applyFont="1" applyBorder="1" applyAlignment="1">
      <alignment horizontal="center"/>
      <protection/>
    </xf>
    <xf numFmtId="0" fontId="6" fillId="0" borderId="16" xfId="53" applyFont="1" applyBorder="1" applyAlignment="1">
      <alignment wrapText="1"/>
      <protection/>
    </xf>
    <xf numFmtId="0" fontId="6" fillId="0" borderId="16" xfId="53" applyFont="1" applyBorder="1">
      <alignment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2" fillId="0" borderId="0" xfId="53" applyFont="1">
      <alignment/>
      <protection/>
    </xf>
    <xf numFmtId="0" fontId="6" fillId="0" borderId="17" xfId="0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2" fontId="66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wrapText="1"/>
    </xf>
    <xf numFmtId="2" fontId="10" fillId="32" borderId="19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4" fontId="6" fillId="0" borderId="1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/>
    </xf>
    <xf numFmtId="199" fontId="17" fillId="4" borderId="10" xfId="0" applyNumberFormat="1" applyFont="1" applyFill="1" applyBorder="1" applyAlignment="1">
      <alignment horizontal="center"/>
    </xf>
    <xf numFmtId="198" fontId="10" fillId="4" borderId="10" xfId="0" applyNumberFormat="1" applyFont="1" applyFill="1" applyBorder="1" applyAlignment="1">
      <alignment horizontal="center"/>
    </xf>
    <xf numFmtId="199" fontId="7" fillId="0" borderId="10" xfId="0" applyNumberFormat="1" applyFont="1" applyBorder="1" applyAlignment="1">
      <alignment horizontal="center"/>
    </xf>
    <xf numFmtId="198" fontId="10" fillId="32" borderId="10" xfId="0" applyNumberFormat="1" applyFont="1" applyFill="1" applyBorder="1" applyAlignment="1">
      <alignment horizontal="center"/>
    </xf>
    <xf numFmtId="19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" fontId="10" fillId="4" borderId="10" xfId="0" applyNumberFormat="1" applyFont="1" applyFill="1" applyBorder="1" applyAlignment="1">
      <alignment horizontal="center" vertical="center"/>
    </xf>
    <xf numFmtId="4" fontId="1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4" fontId="9" fillId="4" borderId="10" xfId="0" applyNumberFormat="1" applyFont="1" applyFill="1" applyBorder="1" applyAlignment="1">
      <alignment horizontal="center"/>
    </xf>
    <xf numFmtId="4" fontId="23" fillId="4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 wrapText="1"/>
    </xf>
    <xf numFmtId="0" fontId="24" fillId="4" borderId="10" xfId="0" applyFont="1" applyFill="1" applyBorder="1" applyAlignment="1">
      <alignment/>
    </xf>
    <xf numFmtId="2" fontId="9" fillId="4" borderId="10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69" fillId="0" borderId="0" xfId="0" applyFont="1" applyAlignment="1">
      <alignment/>
    </xf>
    <xf numFmtId="0" fontId="55" fillId="0" borderId="0" xfId="0" applyFont="1" applyAlignment="1">
      <alignment/>
    </xf>
    <xf numFmtId="0" fontId="70" fillId="0" borderId="0" xfId="0" applyFont="1" applyAlignment="1">
      <alignment/>
    </xf>
    <xf numFmtId="0" fontId="25" fillId="0" borderId="0" xfId="54" applyFont="1" applyBorder="1" applyAlignment="1">
      <alignment horizontal="centerContinuous" vertical="top"/>
      <protection/>
    </xf>
    <xf numFmtId="0" fontId="25" fillId="0" borderId="0" xfId="54" applyFont="1" applyAlignment="1">
      <alignment horizontal="centerContinuous" vertical="top"/>
      <protection/>
    </xf>
    <xf numFmtId="0" fontId="25" fillId="0" borderId="11" xfId="54" applyFont="1" applyBorder="1" applyAlignment="1">
      <alignment horizontal="center"/>
      <protection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4" fontId="17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0" fillId="36" borderId="0" xfId="0" applyFill="1" applyAlignment="1">
      <alignment/>
    </xf>
    <xf numFmtId="0" fontId="10" fillId="36" borderId="20" xfId="0" applyFont="1" applyFill="1" applyBorder="1" applyAlignment="1">
      <alignment wrapText="1"/>
    </xf>
    <xf numFmtId="4" fontId="10" fillId="36" borderId="20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left" vertical="center" wrapText="1"/>
    </xf>
    <xf numFmtId="4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2" fontId="25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4" fontId="25" fillId="33" borderId="10" xfId="0" applyNumberFormat="1" applyFont="1" applyFill="1" applyBorder="1" applyAlignment="1">
      <alignment horizontal="center"/>
    </xf>
    <xf numFmtId="1" fontId="25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0" fontId="13" fillId="0" borderId="0" xfId="54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1" xfId="54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left" vertical="top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top" wrapText="1"/>
      <protection/>
    </xf>
    <xf numFmtId="0" fontId="0" fillId="0" borderId="11" xfId="52" applyBorder="1" applyAlignment="1">
      <alignment/>
      <protection/>
    </xf>
    <xf numFmtId="0" fontId="3" fillId="0" borderId="11" xfId="54" applyFont="1" applyBorder="1" applyAlignment="1">
      <alignment horizontal="center"/>
      <protection/>
    </xf>
    <xf numFmtId="0" fontId="22" fillId="0" borderId="15" xfId="54" applyFont="1" applyBorder="1" applyAlignment="1">
      <alignment horizontal="center"/>
      <protection/>
    </xf>
    <xf numFmtId="0" fontId="20" fillId="0" borderId="0" xfId="54" applyFont="1" applyBorder="1" applyAlignment="1">
      <alignment horizontal="center" vertical="top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top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 vertical="top"/>
    </xf>
    <xf numFmtId="0" fontId="71" fillId="0" borderId="0" xfId="0" applyFont="1" applyAlignment="1">
      <alignment horizontal="center" vertical="center"/>
    </xf>
    <xf numFmtId="0" fontId="25" fillId="0" borderId="11" xfId="54" applyFont="1" applyBorder="1" applyAlignment="1">
      <alignment horizontal="center"/>
      <protection/>
    </xf>
    <xf numFmtId="0" fontId="17" fillId="0" borderId="11" xfId="0" applyFont="1" applyBorder="1" applyAlignment="1">
      <alignment/>
    </xf>
    <xf numFmtId="0" fontId="2" fillId="0" borderId="11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лан використання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7.7109375" style="0" customWidth="1"/>
    <col min="4" max="4" width="18.2812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32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31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>
        <v>1</v>
      </c>
      <c r="B5" s="2"/>
      <c r="C5" s="3"/>
      <c r="D5" s="3"/>
      <c r="E5" s="15"/>
      <c r="F5" s="24">
        <f aca="true" t="shared" si="0" ref="F5:F48">SUM(C5,D5)</f>
        <v>0</v>
      </c>
      <c r="G5" s="2">
        <v>2210</v>
      </c>
      <c r="H5" s="3"/>
      <c r="I5" s="17"/>
      <c r="J5" s="3"/>
      <c r="K5" s="9"/>
    </row>
    <row r="6" spans="1:11" ht="15.75">
      <c r="A6" s="25">
        <v>2</v>
      </c>
      <c r="B6" s="2" t="s">
        <v>30</v>
      </c>
      <c r="C6" s="3"/>
      <c r="D6" s="3"/>
      <c r="E6" s="15"/>
      <c r="F6" s="24">
        <f t="shared" si="0"/>
        <v>0</v>
      </c>
      <c r="G6" s="2">
        <v>2220</v>
      </c>
      <c r="H6" s="3"/>
      <c r="I6" s="17"/>
      <c r="J6" s="3"/>
      <c r="K6" s="9"/>
    </row>
    <row r="7" spans="1:11" ht="15.75">
      <c r="A7" s="25">
        <v>3</v>
      </c>
      <c r="B7" s="2" t="s">
        <v>29</v>
      </c>
      <c r="C7" s="3"/>
      <c r="D7" s="3"/>
      <c r="E7" s="15"/>
      <c r="F7" s="24">
        <f t="shared" si="0"/>
        <v>0</v>
      </c>
      <c r="G7" s="2">
        <v>2240</v>
      </c>
      <c r="H7" s="3"/>
      <c r="I7" s="17"/>
      <c r="J7" s="3"/>
      <c r="K7" s="9"/>
    </row>
    <row r="8" spans="1:11" ht="15.75">
      <c r="A8" s="25">
        <v>4</v>
      </c>
      <c r="B8" s="2" t="s">
        <v>11</v>
      </c>
      <c r="C8" s="3"/>
      <c r="D8" s="3"/>
      <c r="E8" s="15"/>
      <c r="F8" s="24">
        <f t="shared" si="0"/>
        <v>0</v>
      </c>
      <c r="G8" s="2"/>
      <c r="H8" s="3"/>
      <c r="I8" s="17"/>
      <c r="J8" s="3"/>
      <c r="K8" s="9"/>
    </row>
    <row r="9" spans="1:11" ht="15.75">
      <c r="A9" s="25">
        <v>5</v>
      </c>
      <c r="B9" s="2" t="s">
        <v>28</v>
      </c>
      <c r="C9" s="3"/>
      <c r="D9" s="3"/>
      <c r="E9" s="15"/>
      <c r="F9" s="24">
        <f t="shared" si="0"/>
        <v>0</v>
      </c>
      <c r="G9" s="2"/>
      <c r="H9" s="3"/>
      <c r="I9" s="17" t="s">
        <v>26</v>
      </c>
      <c r="J9" s="3">
        <v>3321558.45</v>
      </c>
      <c r="K9" s="9"/>
    </row>
    <row r="10" spans="1:11" ht="15.75">
      <c r="A10" s="25">
        <v>6</v>
      </c>
      <c r="B10" s="2"/>
      <c r="C10" s="3"/>
      <c r="D10" s="3"/>
      <c r="E10" s="15"/>
      <c r="F10" s="24">
        <f t="shared" si="0"/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2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2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>
        <v>7</v>
      </c>
      <c r="B14" s="2" t="s">
        <v>27</v>
      </c>
      <c r="C14" s="3"/>
      <c r="D14" s="3">
        <v>3321558.45</v>
      </c>
      <c r="E14" s="2" t="s">
        <v>26</v>
      </c>
      <c r="F14" s="24">
        <f t="shared" si="0"/>
        <v>3321558.45</v>
      </c>
      <c r="G14" s="2"/>
      <c r="H14" s="3"/>
      <c r="I14" s="15"/>
      <c r="J14" s="3"/>
      <c r="K14" s="9"/>
    </row>
    <row r="15" spans="1:11" ht="15.75">
      <c r="A15" s="25"/>
      <c r="B15" s="2" t="s">
        <v>25</v>
      </c>
      <c r="C15" s="3"/>
      <c r="D15" s="3"/>
      <c r="E15" s="2"/>
      <c r="F15" s="24">
        <f t="shared" si="0"/>
        <v>0</v>
      </c>
      <c r="G15" s="2"/>
      <c r="H15" s="3"/>
      <c r="I15" s="15"/>
      <c r="J15" s="3"/>
      <c r="K15" s="9"/>
    </row>
    <row r="16" spans="1:11" ht="18.75" customHeight="1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29.25" customHeight="1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3321558.45</v>
      </c>
      <c r="E48" s="20"/>
      <c r="F48" s="21">
        <f t="shared" si="0"/>
        <v>3321558.45</v>
      </c>
      <c r="G48" s="22"/>
      <c r="H48" s="19">
        <f>SUM(H5:H47)</f>
        <v>0</v>
      </c>
      <c r="I48" s="20"/>
      <c r="J48" s="19">
        <f>SUM(J5:J47)</f>
        <v>3321558.45</v>
      </c>
      <c r="K48" s="23">
        <f>C48-H48</f>
        <v>0</v>
      </c>
    </row>
    <row r="51" spans="2:8" ht="15.75">
      <c r="B51" s="13" t="s">
        <v>24</v>
      </c>
      <c r="F51" s="10"/>
      <c r="G51" s="189" t="s">
        <v>23</v>
      </c>
      <c r="H51" s="190"/>
    </row>
    <row r="52" spans="2:8" ht="15">
      <c r="B52" s="13"/>
      <c r="F52" s="11" t="s">
        <v>6</v>
      </c>
      <c r="G52" s="12"/>
      <c r="H52" s="12"/>
    </row>
    <row r="53" spans="2:9" ht="15.75">
      <c r="B53" s="13" t="s">
        <v>5</v>
      </c>
      <c r="F53" s="10"/>
      <c r="G53" s="189" t="s">
        <v>22</v>
      </c>
      <c r="H53" s="190"/>
      <c r="I53" t="s">
        <v>21</v>
      </c>
    </row>
    <row r="54" spans="6:8" ht="15">
      <c r="F54" s="11" t="s">
        <v>6</v>
      </c>
      <c r="G54" s="12"/>
      <c r="H54" s="12"/>
    </row>
  </sheetData>
  <sheetProtection/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1.96" right="0.17" top="0.2" bottom="0.16" header="0.17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102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101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/>
      <c r="B5" s="2"/>
      <c r="C5" s="3"/>
      <c r="D5" s="3"/>
      <c r="E5" s="15"/>
      <c r="F5" s="24">
        <f aca="true" t="shared" si="0" ref="F5:F48">SUM(C5,D5)</f>
        <v>0</v>
      </c>
      <c r="G5" s="2"/>
      <c r="H5" s="3"/>
      <c r="I5" s="17"/>
      <c r="J5" s="3"/>
      <c r="K5" s="9"/>
    </row>
    <row r="6" spans="1:11" ht="15.75">
      <c r="A6" s="25"/>
      <c r="B6" s="2"/>
      <c r="C6" s="3"/>
      <c r="D6" s="3"/>
      <c r="E6" s="15"/>
      <c r="F6" s="24">
        <f t="shared" si="0"/>
        <v>0</v>
      </c>
      <c r="G6" s="2"/>
      <c r="H6" s="3"/>
      <c r="I6" s="17"/>
      <c r="J6" s="3"/>
      <c r="K6" s="9"/>
    </row>
    <row r="7" spans="1:11" ht="15.75">
      <c r="A7" s="25"/>
      <c r="B7" s="2"/>
      <c r="C7" s="3"/>
      <c r="D7" s="3"/>
      <c r="E7" s="15"/>
      <c r="F7" s="24">
        <f t="shared" si="0"/>
        <v>0</v>
      </c>
      <c r="G7" s="2"/>
      <c r="H7" s="3"/>
      <c r="I7" s="17"/>
      <c r="J7" s="3"/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2"/>
      <c r="H9" s="3"/>
      <c r="I9" s="17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 hidden="1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 hidden="1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 hidden="1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 hidden="1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 hidden="1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 hidden="1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 hidden="1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 hidden="1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 hidden="1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 hidden="1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 hidden="1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 hidden="1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 hidden="1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 hidden="1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 hidden="1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 hidden="1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 hidden="1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 hidden="1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 hidden="1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 hidden="1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 hidden="1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 hidden="1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 hidden="1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 hidden="1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 hidden="1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 hidden="1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 hidden="1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 hidden="1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 hidden="1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 hidden="1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0</v>
      </c>
      <c r="E48" s="20"/>
      <c r="F48" s="21">
        <f t="shared" si="0"/>
        <v>0</v>
      </c>
      <c r="G48" s="22"/>
      <c r="H48" s="19">
        <f>SUM(H5:H47)</f>
        <v>0</v>
      </c>
      <c r="I48" s="20"/>
      <c r="J48" s="19">
        <f>SUM(J5:J47)</f>
        <v>0</v>
      </c>
      <c r="K48" s="23">
        <v>51.82</v>
      </c>
    </row>
    <row r="51" spans="2:8" ht="15.75">
      <c r="B51" s="13" t="s">
        <v>4</v>
      </c>
      <c r="F51" s="10"/>
      <c r="G51" s="189" t="s">
        <v>100</v>
      </c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189" t="s">
        <v>99</v>
      </c>
      <c r="H53" s="190"/>
    </row>
    <row r="54" spans="6:8" ht="15">
      <c r="F54" s="11" t="s">
        <v>6</v>
      </c>
      <c r="G54" s="12"/>
      <c r="H54" s="12"/>
    </row>
    <row r="55" ht="15">
      <c r="B55" t="s">
        <v>98</v>
      </c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75.75" customHeight="1">
      <c r="A1" s="1"/>
      <c r="B1" s="191" t="s">
        <v>105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73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/>
      <c r="B5" s="2"/>
      <c r="C5" s="3"/>
      <c r="D5" s="3"/>
      <c r="E5" s="15"/>
      <c r="F5" s="24">
        <f aca="true" t="shared" si="0" ref="F5:F48">SUM(C5,D5)</f>
        <v>0</v>
      </c>
      <c r="G5" s="2"/>
      <c r="H5" s="3"/>
      <c r="I5" s="17"/>
      <c r="J5" s="3"/>
      <c r="K5" s="9"/>
    </row>
    <row r="6" spans="1:11" ht="15.75">
      <c r="A6" s="25"/>
      <c r="B6" s="2"/>
      <c r="C6" s="3"/>
      <c r="D6" s="3"/>
      <c r="E6" s="15"/>
      <c r="F6" s="24">
        <f t="shared" si="0"/>
        <v>0</v>
      </c>
      <c r="G6" s="2"/>
      <c r="H6" s="3"/>
      <c r="I6" s="17"/>
      <c r="J6" s="3"/>
      <c r="K6" s="9"/>
    </row>
    <row r="7" spans="1:11" ht="15.75">
      <c r="A7" s="25"/>
      <c r="B7" s="2"/>
      <c r="C7" s="3"/>
      <c r="D7" s="3"/>
      <c r="E7" s="15"/>
      <c r="F7" s="24">
        <f t="shared" si="0"/>
        <v>0</v>
      </c>
      <c r="G7" s="2"/>
      <c r="H7" s="3"/>
      <c r="I7" s="17"/>
      <c r="J7" s="3"/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2"/>
      <c r="H9" s="3"/>
      <c r="I9" s="17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0</v>
      </c>
      <c r="E48" s="20"/>
      <c r="F48" s="21">
        <f t="shared" si="0"/>
        <v>0</v>
      </c>
      <c r="G48" s="22"/>
      <c r="H48" s="19">
        <f>SUM(H5:H47)</f>
        <v>0</v>
      </c>
      <c r="I48" s="20"/>
      <c r="J48" s="19">
        <f>SUM(J5:J47)</f>
        <v>0</v>
      </c>
      <c r="K48" s="23">
        <f>C48-H48</f>
        <v>0</v>
      </c>
    </row>
    <row r="51" spans="2:8" ht="15.75">
      <c r="B51" s="13" t="s">
        <v>4</v>
      </c>
      <c r="F51" s="10"/>
      <c r="G51" s="189" t="s">
        <v>104</v>
      </c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189" t="s">
        <v>103</v>
      </c>
      <c r="H53" s="190"/>
    </row>
    <row r="54" spans="6:8" ht="15">
      <c r="F54" s="11" t="s">
        <v>6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80" zoomScaleNormal="75"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5.42187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22.7109375" style="182" customWidth="1"/>
    <col min="8" max="8" width="13.421875" style="0" customWidth="1"/>
    <col min="9" max="9" width="22.8515625" style="0" customWidth="1"/>
    <col min="10" max="10" width="12.8515625" style="0" customWidth="1"/>
    <col min="11" max="11" width="15.421875" style="0" customWidth="1"/>
  </cols>
  <sheetData>
    <row r="1" spans="1:11" ht="81.75" customHeight="1">
      <c r="A1" s="191" t="s">
        <v>205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31.5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182" customFormat="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4" t="s">
        <v>204</v>
      </c>
    </row>
    <row r="4" spans="1:11" s="182" customFormat="1" ht="158.25" customHeight="1">
      <c r="A4" s="194"/>
      <c r="B4" s="194"/>
      <c r="C4" s="6" t="s">
        <v>15</v>
      </c>
      <c r="D4" s="6" t="s">
        <v>203</v>
      </c>
      <c r="E4" s="6" t="s">
        <v>12</v>
      </c>
      <c r="F4" s="195"/>
      <c r="G4" s="6" t="s">
        <v>202</v>
      </c>
      <c r="H4" s="6" t="s">
        <v>201</v>
      </c>
      <c r="I4" s="6" t="s">
        <v>13</v>
      </c>
      <c r="J4" s="6" t="s">
        <v>200</v>
      </c>
      <c r="K4" s="194"/>
    </row>
    <row r="5" spans="1:11" ht="45">
      <c r="A5" s="25">
        <v>1</v>
      </c>
      <c r="B5" s="185" t="s">
        <v>11</v>
      </c>
      <c r="C5" s="187"/>
      <c r="D5" s="187">
        <v>62</v>
      </c>
      <c r="E5" s="185" t="s">
        <v>196</v>
      </c>
      <c r="F5" s="43">
        <f aca="true" t="shared" si="0" ref="F5:F16">SUM(C5,D5)</f>
        <v>62</v>
      </c>
      <c r="G5" s="6" t="s">
        <v>197</v>
      </c>
      <c r="H5" s="40"/>
      <c r="I5" s="188" t="s">
        <v>199</v>
      </c>
      <c r="J5" s="186">
        <v>1.24</v>
      </c>
      <c r="K5" s="9"/>
    </row>
    <row r="6" spans="1:11" ht="54.75" customHeight="1">
      <c r="A6" s="25">
        <v>2</v>
      </c>
      <c r="B6" s="185" t="s">
        <v>11</v>
      </c>
      <c r="C6" s="187"/>
      <c r="D6" s="187">
        <v>0.4</v>
      </c>
      <c r="E6" s="185" t="s">
        <v>198</v>
      </c>
      <c r="F6" s="43">
        <f t="shared" si="0"/>
        <v>0.4</v>
      </c>
      <c r="G6" s="6" t="s">
        <v>197</v>
      </c>
      <c r="H6" s="40"/>
      <c r="I6" s="6" t="s">
        <v>155</v>
      </c>
      <c r="J6" s="186">
        <v>29.79</v>
      </c>
      <c r="K6" s="9"/>
    </row>
    <row r="7" spans="1:11" ht="44.25" customHeight="1">
      <c r="A7" s="25"/>
      <c r="B7" s="2"/>
      <c r="C7" s="3"/>
      <c r="D7" s="3"/>
      <c r="E7" s="15"/>
      <c r="F7" s="43">
        <f t="shared" si="0"/>
        <v>0</v>
      </c>
      <c r="G7" s="6" t="s">
        <v>197</v>
      </c>
      <c r="H7" s="40"/>
      <c r="I7" s="185" t="s">
        <v>196</v>
      </c>
      <c r="J7" s="40">
        <v>3.15</v>
      </c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14"/>
      <c r="H8" s="40"/>
      <c r="I8" s="6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14"/>
      <c r="H9" s="3"/>
      <c r="I9" s="184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14"/>
      <c r="H10" s="3"/>
      <c r="I10" s="27"/>
      <c r="J10" s="3"/>
      <c r="K10" s="9"/>
    </row>
    <row r="11" spans="1:11" ht="15.75">
      <c r="A11" s="14"/>
      <c r="B11" s="2"/>
      <c r="C11" s="3"/>
      <c r="D11" s="3"/>
      <c r="E11" s="15"/>
      <c r="F11" s="24">
        <f t="shared" si="0"/>
        <v>0</v>
      </c>
      <c r="G11" s="14"/>
      <c r="H11" s="3"/>
      <c r="I11" s="27"/>
      <c r="J11" s="3"/>
      <c r="K11" s="9"/>
    </row>
    <row r="12" spans="1:11" ht="15.75">
      <c r="A12" s="14"/>
      <c r="B12" s="2"/>
      <c r="C12" s="3"/>
      <c r="D12" s="3"/>
      <c r="E12" s="15"/>
      <c r="F12" s="24">
        <f t="shared" si="0"/>
        <v>0</v>
      </c>
      <c r="G12" s="14"/>
      <c r="H12" s="3"/>
      <c r="I12" s="27"/>
      <c r="J12" s="3"/>
      <c r="K12" s="9"/>
    </row>
    <row r="13" spans="1:11" ht="15.75">
      <c r="A13" s="26"/>
      <c r="B13" s="4"/>
      <c r="C13" s="5"/>
      <c r="D13" s="5"/>
      <c r="E13" s="16"/>
      <c r="F13" s="24">
        <f t="shared" si="0"/>
        <v>0</v>
      </c>
      <c r="G13" s="26"/>
      <c r="H13" s="5"/>
      <c r="I13" s="140"/>
      <c r="J13" s="5"/>
      <c r="K13" s="9"/>
    </row>
    <row r="14" spans="1:11" ht="15.75">
      <c r="A14" s="26"/>
      <c r="B14" s="4"/>
      <c r="C14" s="5"/>
      <c r="D14" s="5"/>
      <c r="E14" s="16"/>
      <c r="F14" s="24">
        <f t="shared" si="0"/>
        <v>0</v>
      </c>
      <c r="G14" s="26"/>
      <c r="H14" s="5"/>
      <c r="I14" s="140"/>
      <c r="J14" s="5"/>
      <c r="K14" s="9"/>
    </row>
    <row r="15" spans="1:11" ht="15.75">
      <c r="A15" s="26"/>
      <c r="B15" s="4"/>
      <c r="C15" s="5"/>
      <c r="D15" s="5"/>
      <c r="E15" s="16"/>
      <c r="F15" s="24">
        <f t="shared" si="0"/>
        <v>0</v>
      </c>
      <c r="G15" s="26"/>
      <c r="H15" s="5"/>
      <c r="I15" s="140"/>
      <c r="J15" s="5"/>
      <c r="K15" s="9"/>
    </row>
    <row r="16" spans="1:11" ht="15.75">
      <c r="A16" s="4"/>
      <c r="B16" s="18" t="s">
        <v>9</v>
      </c>
      <c r="C16" s="19">
        <f>SUM(C5:C15)</f>
        <v>0</v>
      </c>
      <c r="D16" s="19">
        <f>SUM(D5:D15)</f>
        <v>62.4</v>
      </c>
      <c r="E16" s="20"/>
      <c r="F16" s="21">
        <f t="shared" si="0"/>
        <v>62.4</v>
      </c>
      <c r="G16" s="126"/>
      <c r="H16" s="19">
        <f>SUM(H5:H15)</f>
        <v>0</v>
      </c>
      <c r="I16" s="20"/>
      <c r="J16" s="19">
        <f>SUM(J5:J15)</f>
        <v>34.18</v>
      </c>
      <c r="K16" s="23">
        <f>C16-H16</f>
        <v>0</v>
      </c>
    </row>
    <row r="19" spans="2:8" ht="15.75" customHeight="1">
      <c r="B19" s="13" t="s">
        <v>24</v>
      </c>
      <c r="F19" s="204" t="s">
        <v>195</v>
      </c>
      <c r="G19" s="204"/>
      <c r="H19" s="204"/>
    </row>
    <row r="20" spans="2:8" ht="15">
      <c r="B20" s="13"/>
      <c r="F20" s="11" t="s">
        <v>194</v>
      </c>
      <c r="G20" s="183"/>
      <c r="H20" s="12"/>
    </row>
    <row r="21" spans="2:8" ht="15.75" customHeight="1">
      <c r="B21" s="13" t="s">
        <v>5</v>
      </c>
      <c r="F21" s="204" t="s">
        <v>193</v>
      </c>
      <c r="G21" s="204"/>
      <c r="H21" s="204"/>
    </row>
    <row r="22" spans="6:8" ht="15">
      <c r="F22" s="11" t="s">
        <v>192</v>
      </c>
      <c r="G22" s="183"/>
      <c r="H22" s="12"/>
    </row>
  </sheetData>
  <sheetProtection/>
  <mergeCells count="10">
    <mergeCell ref="F19:H19"/>
    <mergeCell ref="F21:H21"/>
    <mergeCell ref="A1:K1"/>
    <mergeCell ref="K3:K4"/>
    <mergeCell ref="A2:K2"/>
    <mergeCell ref="C3:E3"/>
    <mergeCell ref="A3:A4"/>
    <mergeCell ref="B3:B4"/>
    <mergeCell ref="F3:F4"/>
    <mergeCell ref="G3:J3"/>
  </mergeCells>
  <printOptions horizontalCentered="1" verticalCentered="1"/>
  <pageMargins left="0.3937007874015748" right="0" top="0" bottom="0" header="0" footer="0"/>
  <pageSetup fitToHeight="1" fitToWidth="1" horizontalDpi="180" verticalDpi="18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114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31.5">
      <c r="A5" s="25">
        <v>1</v>
      </c>
      <c r="B5" s="74" t="s">
        <v>112</v>
      </c>
      <c r="C5" s="76">
        <v>0.3</v>
      </c>
      <c r="D5" s="3"/>
      <c r="E5" s="15"/>
      <c r="F5" s="24">
        <f>SUM(C5,D5)</f>
        <v>0.3</v>
      </c>
      <c r="G5" s="14"/>
      <c r="H5" s="3"/>
      <c r="I5" s="15" t="s">
        <v>111</v>
      </c>
      <c r="J5" s="3">
        <v>3.31</v>
      </c>
      <c r="K5" s="9"/>
    </row>
    <row r="6" spans="1:11" ht="15.75">
      <c r="A6" s="25">
        <v>2</v>
      </c>
      <c r="B6" s="74" t="s">
        <v>110</v>
      </c>
      <c r="C6" s="76">
        <v>3.4</v>
      </c>
      <c r="D6" s="3"/>
      <c r="E6" s="15"/>
      <c r="F6" s="24">
        <f>SUM(C6,D6)</f>
        <v>3.4</v>
      </c>
      <c r="G6" s="14"/>
      <c r="H6" s="3"/>
      <c r="I6" s="15" t="s">
        <v>108</v>
      </c>
      <c r="J6" s="3">
        <v>219.41</v>
      </c>
      <c r="K6" s="9"/>
    </row>
    <row r="7" spans="1:11" ht="56.25" customHeight="1">
      <c r="A7" s="25">
        <v>3</v>
      </c>
      <c r="B7" s="74" t="s">
        <v>109</v>
      </c>
      <c r="C7" s="3"/>
      <c r="D7" s="3">
        <v>219.41</v>
      </c>
      <c r="E7" s="15" t="s">
        <v>108</v>
      </c>
      <c r="F7" s="24">
        <f>SUM(C7,D7)</f>
        <v>219.41</v>
      </c>
      <c r="G7" s="14"/>
      <c r="H7" s="3"/>
      <c r="I7" s="75"/>
      <c r="J7" s="75"/>
      <c r="K7" s="9"/>
    </row>
    <row r="8" spans="1:11" ht="15.75">
      <c r="A8" s="25"/>
      <c r="B8" s="74"/>
      <c r="C8" s="3"/>
      <c r="D8" s="3"/>
      <c r="E8" s="15"/>
      <c r="F8" s="24">
        <f>SUM(C8,D8)</f>
        <v>0</v>
      </c>
      <c r="G8" s="14"/>
      <c r="H8" s="3"/>
      <c r="I8" s="15"/>
      <c r="J8" s="3"/>
      <c r="K8" s="9"/>
    </row>
    <row r="9" spans="1:11" ht="15.75">
      <c r="A9" s="4"/>
      <c r="B9" s="18" t="s">
        <v>9</v>
      </c>
      <c r="C9" s="19">
        <f>SUM(C5:C6)</f>
        <v>3.6999999999999997</v>
      </c>
      <c r="D9" s="19">
        <f>SUM(D5:D8)</f>
        <v>219.41</v>
      </c>
      <c r="E9" s="20"/>
      <c r="F9" s="21">
        <f>SUM(C9,D9)</f>
        <v>223.10999999999999</v>
      </c>
      <c r="G9" s="22"/>
      <c r="H9" s="19">
        <f>SUM(H5:H6)</f>
        <v>0</v>
      </c>
      <c r="I9" s="20"/>
      <c r="J9" s="19">
        <f>SUM(J5:J8)</f>
        <v>222.72</v>
      </c>
      <c r="K9" s="23">
        <v>237.02</v>
      </c>
    </row>
    <row r="12" spans="2:8" ht="15.75">
      <c r="B12" s="13" t="s">
        <v>24</v>
      </c>
      <c r="F12" s="10"/>
      <c r="G12" s="189" t="s">
        <v>107</v>
      </c>
      <c r="H12" s="190"/>
    </row>
    <row r="13" spans="2:8" ht="15">
      <c r="B13" s="13"/>
      <c r="F13" s="11" t="s">
        <v>6</v>
      </c>
      <c r="G13" s="12"/>
      <c r="H13" s="12"/>
    </row>
    <row r="14" spans="2:8" ht="15.75">
      <c r="B14" s="13" t="s">
        <v>5</v>
      </c>
      <c r="F14" s="10"/>
      <c r="G14" s="189" t="s">
        <v>106</v>
      </c>
      <c r="H14" s="190"/>
    </row>
    <row r="15" spans="6:8" ht="15">
      <c r="F15" s="11" t="s">
        <v>6</v>
      </c>
      <c r="G15" s="12"/>
      <c r="H15" s="12"/>
    </row>
  </sheetData>
  <sheetProtection/>
  <mergeCells count="10">
    <mergeCell ref="K3:K4"/>
    <mergeCell ref="A2:K2"/>
    <mergeCell ref="B1:J1"/>
    <mergeCell ref="C3:E3"/>
    <mergeCell ref="G14:H14"/>
    <mergeCell ref="G12:H12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77" customWidth="1"/>
    <col min="2" max="2" width="39.57421875" style="77" customWidth="1"/>
    <col min="3" max="3" width="16.28125" style="77" customWidth="1"/>
    <col min="4" max="4" width="15.7109375" style="77" customWidth="1"/>
    <col min="5" max="5" width="19.57421875" style="77" customWidth="1"/>
    <col min="6" max="6" width="15.8515625" style="77" customWidth="1"/>
    <col min="7" max="7" width="16.57421875" style="77" customWidth="1"/>
    <col min="8" max="8" width="14.28125" style="77" customWidth="1"/>
    <col min="9" max="9" width="25.7109375" style="77" customWidth="1"/>
    <col min="10" max="10" width="14.00390625" style="77" customWidth="1"/>
    <col min="11" max="11" width="15.57421875" style="77" customWidth="1"/>
    <col min="12" max="16384" width="9.140625" style="77" customWidth="1"/>
  </cols>
  <sheetData>
    <row r="1" spans="1:11" ht="61.5" customHeight="1">
      <c r="A1" s="103"/>
      <c r="B1" s="207" t="s">
        <v>119</v>
      </c>
      <c r="C1" s="207"/>
      <c r="D1" s="207"/>
      <c r="E1" s="207"/>
      <c r="F1" s="207"/>
      <c r="G1" s="207"/>
      <c r="H1" s="207"/>
      <c r="I1" s="207"/>
      <c r="J1" s="207"/>
      <c r="K1" s="103"/>
    </row>
    <row r="2" spans="1:11" ht="37.5" customHeight="1">
      <c r="A2" s="208" t="s">
        <v>118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33" customHeight="1">
      <c r="A3" s="209" t="s">
        <v>3</v>
      </c>
      <c r="B3" s="209" t="s">
        <v>7</v>
      </c>
      <c r="C3" s="210" t="s">
        <v>1</v>
      </c>
      <c r="D3" s="210"/>
      <c r="E3" s="210"/>
      <c r="F3" s="210" t="s">
        <v>0</v>
      </c>
      <c r="G3" s="210" t="s">
        <v>14</v>
      </c>
      <c r="H3" s="210"/>
      <c r="I3" s="210"/>
      <c r="J3" s="210"/>
      <c r="K3" s="211" t="s">
        <v>18</v>
      </c>
    </row>
    <row r="4" spans="1:11" ht="158.25" customHeight="1">
      <c r="A4" s="209"/>
      <c r="B4" s="209"/>
      <c r="C4" s="102" t="s">
        <v>15</v>
      </c>
      <c r="D4" s="102" t="s">
        <v>16</v>
      </c>
      <c r="E4" s="102" t="s">
        <v>12</v>
      </c>
      <c r="F4" s="210"/>
      <c r="G4" s="101" t="s">
        <v>8</v>
      </c>
      <c r="H4" s="102" t="s">
        <v>17</v>
      </c>
      <c r="I4" s="102" t="s">
        <v>13</v>
      </c>
      <c r="J4" s="102" t="s">
        <v>17</v>
      </c>
      <c r="K4" s="211"/>
    </row>
    <row r="5" spans="1:11" ht="22.5" customHeight="1">
      <c r="A5" s="99">
        <v>1</v>
      </c>
      <c r="B5" s="97" t="s">
        <v>117</v>
      </c>
      <c r="C5" s="95"/>
      <c r="D5" s="95">
        <v>4.34</v>
      </c>
      <c r="E5" s="96" t="s">
        <v>10</v>
      </c>
      <c r="F5" s="93">
        <f aca="true" t="shared" si="0" ref="F5:F17">SUM(C5,D5)</f>
        <v>4.34</v>
      </c>
      <c r="G5" s="100"/>
      <c r="H5" s="95"/>
      <c r="I5" s="96" t="s">
        <v>10</v>
      </c>
      <c r="J5" s="95">
        <v>4.34</v>
      </c>
      <c r="K5" s="90"/>
    </row>
    <row r="6" spans="1:11" ht="15" customHeight="1">
      <c r="A6" s="99">
        <v>2</v>
      </c>
      <c r="B6" s="97"/>
      <c r="C6" s="95"/>
      <c r="D6" s="95"/>
      <c r="E6" s="96"/>
      <c r="F6" s="93">
        <f t="shared" si="0"/>
        <v>0</v>
      </c>
      <c r="G6" s="100"/>
      <c r="H6" s="95"/>
      <c r="I6" s="96"/>
      <c r="J6" s="95"/>
      <c r="K6" s="90"/>
    </row>
    <row r="7" spans="1:11" ht="23.25" customHeight="1">
      <c r="A7" s="99">
        <v>3</v>
      </c>
      <c r="B7" s="97"/>
      <c r="C7" s="95"/>
      <c r="D7" s="95"/>
      <c r="E7" s="96"/>
      <c r="F7" s="93">
        <f t="shared" si="0"/>
        <v>0</v>
      </c>
      <c r="G7" s="100"/>
      <c r="H7" s="95"/>
      <c r="I7" s="96"/>
      <c r="J7" s="95"/>
      <c r="K7" s="90"/>
    </row>
    <row r="8" spans="1:11" ht="15.75">
      <c r="A8" s="99">
        <v>4</v>
      </c>
      <c r="B8" s="97"/>
      <c r="C8" s="95"/>
      <c r="D8" s="95"/>
      <c r="E8" s="96"/>
      <c r="F8" s="93">
        <f t="shared" si="0"/>
        <v>0</v>
      </c>
      <c r="G8" s="100"/>
      <c r="H8" s="95"/>
      <c r="I8" s="96"/>
      <c r="J8" s="95"/>
      <c r="K8" s="90"/>
    </row>
    <row r="9" spans="1:11" ht="26.25" customHeight="1">
      <c r="A9" s="99">
        <v>5</v>
      </c>
      <c r="B9" s="97"/>
      <c r="C9" s="95"/>
      <c r="D9" s="95"/>
      <c r="E9" s="96"/>
      <c r="F9" s="93">
        <f t="shared" si="0"/>
        <v>0</v>
      </c>
      <c r="G9" s="100"/>
      <c r="H9" s="95"/>
      <c r="I9" s="96"/>
      <c r="J9" s="95"/>
      <c r="K9" s="90"/>
    </row>
    <row r="10" spans="1:11" ht="15.75">
      <c r="A10" s="99">
        <v>6</v>
      </c>
      <c r="B10" s="97"/>
      <c r="C10" s="95"/>
      <c r="D10" s="95"/>
      <c r="E10" s="96"/>
      <c r="F10" s="93">
        <f t="shared" si="0"/>
        <v>0</v>
      </c>
      <c r="G10" s="98"/>
      <c r="H10" s="95"/>
      <c r="I10" s="96"/>
      <c r="J10" s="95"/>
      <c r="K10" s="90"/>
    </row>
    <row r="11" spans="1:11" ht="15.75">
      <c r="A11" s="99"/>
      <c r="B11" s="97"/>
      <c r="C11" s="95"/>
      <c r="D11" s="95"/>
      <c r="E11" s="96"/>
      <c r="F11" s="93">
        <f t="shared" si="0"/>
        <v>0</v>
      </c>
      <c r="G11" s="97"/>
      <c r="H11" s="95"/>
      <c r="I11" s="96"/>
      <c r="J11" s="95"/>
      <c r="K11" s="90"/>
    </row>
    <row r="12" spans="1:11" ht="15.75">
      <c r="A12" s="98"/>
      <c r="B12" s="97"/>
      <c r="C12" s="95"/>
      <c r="D12" s="95"/>
      <c r="E12" s="96"/>
      <c r="F12" s="93">
        <f t="shared" si="0"/>
        <v>0</v>
      </c>
      <c r="G12" s="97"/>
      <c r="H12" s="95"/>
      <c r="I12" s="96"/>
      <c r="J12" s="95"/>
      <c r="K12" s="90"/>
    </row>
    <row r="13" spans="1:11" ht="15.75">
      <c r="A13" s="98"/>
      <c r="B13" s="97"/>
      <c r="C13" s="95"/>
      <c r="D13" s="95"/>
      <c r="E13" s="96"/>
      <c r="F13" s="93">
        <f t="shared" si="0"/>
        <v>0</v>
      </c>
      <c r="G13" s="97"/>
      <c r="H13" s="95"/>
      <c r="I13" s="96"/>
      <c r="J13" s="95"/>
      <c r="K13" s="90"/>
    </row>
    <row r="14" spans="1:11" ht="15.75">
      <c r="A14" s="94"/>
      <c r="B14" s="89"/>
      <c r="C14" s="91"/>
      <c r="D14" s="91"/>
      <c r="E14" s="92"/>
      <c r="F14" s="93">
        <f t="shared" si="0"/>
        <v>0</v>
      </c>
      <c r="G14" s="89"/>
      <c r="H14" s="91"/>
      <c r="I14" s="92"/>
      <c r="J14" s="91"/>
      <c r="K14" s="90"/>
    </row>
    <row r="15" spans="1:11" ht="15.75">
      <c r="A15" s="94"/>
      <c r="B15" s="89"/>
      <c r="C15" s="91"/>
      <c r="D15" s="91"/>
      <c r="E15" s="92"/>
      <c r="F15" s="93">
        <f t="shared" si="0"/>
        <v>0</v>
      </c>
      <c r="G15" s="89"/>
      <c r="H15" s="91"/>
      <c r="I15" s="92"/>
      <c r="J15" s="91"/>
      <c r="K15" s="90"/>
    </row>
    <row r="16" spans="1:11" ht="15.75">
      <c r="A16" s="94"/>
      <c r="B16" s="89"/>
      <c r="C16" s="91"/>
      <c r="D16" s="91"/>
      <c r="E16" s="92"/>
      <c r="F16" s="93">
        <f t="shared" si="0"/>
        <v>0</v>
      </c>
      <c r="G16" s="89"/>
      <c r="H16" s="91"/>
      <c r="I16" s="92"/>
      <c r="J16" s="91"/>
      <c r="K16" s="90"/>
    </row>
    <row r="17" spans="1:11" ht="15.75">
      <c r="A17" s="89"/>
      <c r="B17" s="88" t="s">
        <v>9</v>
      </c>
      <c r="C17" s="84">
        <f>SUM(C5:C16)</f>
        <v>0</v>
      </c>
      <c r="D17" s="84">
        <f>SUM(D5:D16)</f>
        <v>4.34</v>
      </c>
      <c r="E17" s="85"/>
      <c r="F17" s="87">
        <f t="shared" si="0"/>
        <v>4.34</v>
      </c>
      <c r="G17" s="86"/>
      <c r="H17" s="84">
        <f>SUM(H5:H16)</f>
        <v>0</v>
      </c>
      <c r="I17" s="85"/>
      <c r="J17" s="84">
        <f>SUM(J5:J16)</f>
        <v>4.34</v>
      </c>
      <c r="K17" s="83">
        <f>C17-H17</f>
        <v>0</v>
      </c>
    </row>
    <row r="18" spans="2:3" ht="18.75" customHeight="1">
      <c r="B18" s="82"/>
      <c r="C18" s="81"/>
    </row>
    <row r="20" spans="2:8" ht="18.75">
      <c r="B20" s="80" t="s">
        <v>24</v>
      </c>
      <c r="C20" s="78"/>
      <c r="D20" s="78"/>
      <c r="E20" s="78"/>
      <c r="F20" s="79"/>
      <c r="G20" s="205" t="s">
        <v>116</v>
      </c>
      <c r="H20" s="205"/>
    </row>
    <row r="21" spans="2:8" ht="18.75">
      <c r="B21" s="80"/>
      <c r="C21" s="78"/>
      <c r="D21" s="78"/>
      <c r="E21" s="78"/>
      <c r="F21" s="206" t="s">
        <v>6</v>
      </c>
      <c r="G21" s="206"/>
      <c r="H21" s="206"/>
    </row>
    <row r="22" spans="2:8" ht="18.75">
      <c r="B22" s="80" t="s">
        <v>5</v>
      </c>
      <c r="C22" s="78"/>
      <c r="D22" s="78"/>
      <c r="E22" s="78"/>
      <c r="F22" s="79"/>
      <c r="G22" s="205" t="s">
        <v>115</v>
      </c>
      <c r="H22" s="205"/>
    </row>
    <row r="23" spans="2:8" ht="18.75">
      <c r="B23" s="78"/>
      <c r="C23" s="78"/>
      <c r="D23" s="78"/>
      <c r="E23" s="78"/>
      <c r="F23" s="206" t="s">
        <v>6</v>
      </c>
      <c r="G23" s="206"/>
      <c r="H23" s="206"/>
    </row>
  </sheetData>
  <sheetProtection selectLockedCells="1" selectUnlockedCells="1"/>
  <mergeCells count="12">
    <mergeCell ref="G3:J3"/>
    <mergeCell ref="K3:K4"/>
    <mergeCell ref="G20:H20"/>
    <mergeCell ref="F21:H21"/>
    <mergeCell ref="G22:H22"/>
    <mergeCell ref="F23:H23"/>
    <mergeCell ref="B1:J1"/>
    <mergeCell ref="A2:K2"/>
    <mergeCell ref="A3:A4"/>
    <mergeCell ref="B3:B4"/>
    <mergeCell ref="C3:E3"/>
    <mergeCell ref="F3:F4"/>
  </mergeCells>
  <printOptions horizontalCentered="1" verticalCentered="1"/>
  <pageMargins left="0" right="0" top="0" bottom="0" header="0.5118055555555555" footer="0.5118055555555555"/>
  <pageSetup fitToHeight="1" fitToWidth="1" horizontalDpi="600" verticalDpi="600" orientation="landscape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18.8515625" style="0" customWidth="1"/>
    <col min="3" max="3" width="19.00390625" style="0" customWidth="1"/>
    <col min="4" max="4" width="17.8515625" style="0" customWidth="1"/>
    <col min="5" max="5" width="21.28125" style="0" customWidth="1"/>
    <col min="6" max="6" width="14.00390625" style="0" customWidth="1"/>
    <col min="7" max="7" width="18.57421875" style="0" customWidth="1"/>
    <col min="8" max="8" width="14.8515625" style="0" customWidth="1"/>
    <col min="9" max="9" width="16.140625" style="0" customWidth="1"/>
    <col min="10" max="10" width="13.8515625" style="0" customWidth="1"/>
    <col min="11" max="11" width="14.00390625" style="0" customWidth="1"/>
  </cols>
  <sheetData>
    <row r="1" spans="1:11" ht="67.5" customHeight="1">
      <c r="A1" s="1"/>
      <c r="B1" s="191" t="s">
        <v>120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23.25" customHeight="1">
      <c r="A2" s="212" t="s">
        <v>121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53.25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204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>
        <v>1</v>
      </c>
      <c r="B5" s="104" t="s">
        <v>11</v>
      </c>
      <c r="C5" s="105">
        <v>43.487</v>
      </c>
      <c r="D5" s="3"/>
      <c r="E5" s="15"/>
      <c r="F5" s="24">
        <f aca="true" t="shared" si="0" ref="F5:F13">SUM(C5,D5)</f>
        <v>43.487</v>
      </c>
      <c r="G5" s="106">
        <v>2240</v>
      </c>
      <c r="H5" s="3">
        <v>3.465</v>
      </c>
      <c r="I5" s="17" t="s">
        <v>122</v>
      </c>
      <c r="J5" s="3"/>
      <c r="K5" s="9"/>
    </row>
    <row r="6" spans="1:11" ht="15.75">
      <c r="A6" s="107">
        <v>2</v>
      </c>
      <c r="B6" s="108"/>
      <c r="C6" s="109"/>
      <c r="D6" s="110"/>
      <c r="E6" s="111"/>
      <c r="F6" s="112">
        <f t="shared" si="0"/>
        <v>0</v>
      </c>
      <c r="G6" s="106"/>
      <c r="H6" s="3"/>
      <c r="I6" s="111"/>
      <c r="J6" s="3"/>
      <c r="K6" s="9"/>
    </row>
    <row r="7" spans="1:11" ht="15.75">
      <c r="A7" s="25">
        <v>3</v>
      </c>
      <c r="B7" s="104"/>
      <c r="C7" s="105"/>
      <c r="D7" s="105"/>
      <c r="E7" s="113"/>
      <c r="F7" s="24">
        <f t="shared" si="0"/>
        <v>0</v>
      </c>
      <c r="G7" s="106"/>
      <c r="H7" s="3"/>
      <c r="I7" s="17"/>
      <c r="J7" s="3"/>
      <c r="K7" s="9"/>
    </row>
    <row r="8" spans="1:11" ht="15.75">
      <c r="A8" s="25">
        <v>4</v>
      </c>
      <c r="B8" s="104"/>
      <c r="C8" s="114"/>
      <c r="D8" s="105"/>
      <c r="E8" s="113"/>
      <c r="F8" s="24">
        <f t="shared" si="0"/>
        <v>0</v>
      </c>
      <c r="G8" s="75"/>
      <c r="H8" s="75"/>
      <c r="I8" s="75"/>
      <c r="J8" s="3"/>
      <c r="K8" s="9"/>
    </row>
    <row r="9" spans="1:11" ht="15.75">
      <c r="A9" s="25">
        <v>5</v>
      </c>
      <c r="B9" s="104"/>
      <c r="C9" s="114"/>
      <c r="D9" s="105"/>
      <c r="E9" s="113"/>
      <c r="F9" s="24">
        <f t="shared" si="0"/>
        <v>0</v>
      </c>
      <c r="G9" s="106"/>
      <c r="H9" s="3"/>
      <c r="I9" s="15"/>
      <c r="J9" s="3"/>
      <c r="K9" s="9"/>
    </row>
    <row r="10" spans="1:11" ht="15.75">
      <c r="A10" s="25">
        <v>6</v>
      </c>
      <c r="B10" s="2"/>
      <c r="C10" s="115"/>
      <c r="D10" s="3"/>
      <c r="E10" s="15"/>
      <c r="F10" s="24">
        <f t="shared" si="0"/>
        <v>0</v>
      </c>
      <c r="G10" s="106"/>
      <c r="H10" s="3"/>
      <c r="I10" s="116"/>
      <c r="J10" s="3"/>
      <c r="K10" s="9"/>
    </row>
    <row r="11" spans="1:11" ht="15.75">
      <c r="A11" s="25">
        <v>7</v>
      </c>
      <c r="B11" s="104"/>
      <c r="C11" s="114"/>
      <c r="D11" s="3"/>
      <c r="E11" s="15"/>
      <c r="F11" s="24">
        <f t="shared" si="0"/>
        <v>0</v>
      </c>
      <c r="G11" s="2"/>
      <c r="H11" s="3"/>
      <c r="I11" s="15"/>
      <c r="J11" s="3"/>
      <c r="K11" s="9"/>
    </row>
    <row r="12" spans="1:11" ht="15.75">
      <c r="A12" s="25">
        <v>8</v>
      </c>
      <c r="B12" s="104"/>
      <c r="C12" s="105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4"/>
      <c r="B13" s="18" t="s">
        <v>9</v>
      </c>
      <c r="C13" s="19">
        <f>SUM(C5:C12)</f>
        <v>43.487</v>
      </c>
      <c r="D13" s="19">
        <f>SUM(D5:D12)</f>
        <v>0</v>
      </c>
      <c r="E13" s="20"/>
      <c r="F13" s="21">
        <f t="shared" si="0"/>
        <v>43.487</v>
      </c>
      <c r="G13" s="22"/>
      <c r="H13" s="19">
        <f>SUM(H5:H12)</f>
        <v>3.465</v>
      </c>
      <c r="I13" s="20"/>
      <c r="J13" s="19">
        <f>SUM(J5:J12)</f>
        <v>0</v>
      </c>
      <c r="K13" s="23">
        <f>C13-H13</f>
        <v>40.022000000000006</v>
      </c>
    </row>
  </sheetData>
  <sheetProtection/>
  <mergeCells count="8"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125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>
        <v>1</v>
      </c>
      <c r="B5" s="2"/>
      <c r="C5" s="3">
        <v>0</v>
      </c>
      <c r="D5" s="3">
        <v>0</v>
      </c>
      <c r="E5" s="15">
        <v>0</v>
      </c>
      <c r="F5" s="24">
        <v>0</v>
      </c>
      <c r="G5" s="2">
        <v>0</v>
      </c>
      <c r="H5" s="3">
        <v>0</v>
      </c>
      <c r="I5" s="17">
        <v>0</v>
      </c>
      <c r="J5" s="3">
        <v>0</v>
      </c>
      <c r="K5" s="9">
        <v>0</v>
      </c>
    </row>
    <row r="6" spans="1:11" ht="15.75">
      <c r="A6" s="4"/>
      <c r="B6" s="18" t="s">
        <v>9</v>
      </c>
      <c r="C6" s="19">
        <f>SUM(C5:C5)</f>
        <v>0</v>
      </c>
      <c r="D6" s="19">
        <f>SUM(D5:D5)</f>
        <v>0</v>
      </c>
      <c r="E6" s="20"/>
      <c r="F6" s="21">
        <f>SUM(C6,D6)</f>
        <v>0</v>
      </c>
      <c r="G6" s="22"/>
      <c r="H6" s="19">
        <f>SUM(H5:H5)</f>
        <v>0</v>
      </c>
      <c r="I6" s="20">
        <v>0</v>
      </c>
      <c r="J6" s="19">
        <f>SUM(J5:J5)</f>
        <v>0</v>
      </c>
      <c r="K6" s="23">
        <v>0</v>
      </c>
    </row>
    <row r="9" spans="2:8" ht="15.75">
      <c r="B9" s="13" t="s">
        <v>4</v>
      </c>
      <c r="F9" s="10"/>
      <c r="G9" s="189" t="s">
        <v>124</v>
      </c>
      <c r="H9" s="190"/>
    </row>
    <row r="10" spans="2:8" ht="15">
      <c r="B10" s="13"/>
      <c r="F10" s="11" t="s">
        <v>6</v>
      </c>
      <c r="G10" s="12"/>
      <c r="H10" s="12"/>
    </row>
    <row r="11" spans="2:8" ht="15.75">
      <c r="B11" s="13" t="s">
        <v>5</v>
      </c>
      <c r="F11" s="10"/>
      <c r="G11" s="189" t="s">
        <v>123</v>
      </c>
      <c r="H11" s="190"/>
    </row>
    <row r="12" spans="6:8" ht="15">
      <c r="F12" s="11" t="s">
        <v>6</v>
      </c>
      <c r="G12" s="12"/>
      <c r="H12" s="12"/>
    </row>
  </sheetData>
  <sheetProtection/>
  <mergeCells count="10">
    <mergeCell ref="A2:K2"/>
    <mergeCell ref="B1:J1"/>
    <mergeCell ref="C3:E3"/>
    <mergeCell ref="A3:A4"/>
    <mergeCell ref="G11:H11"/>
    <mergeCell ref="G9:H9"/>
    <mergeCell ref="G3:J3"/>
    <mergeCell ref="K3:K4"/>
    <mergeCell ref="B3:B4"/>
    <mergeCell ref="F3:F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30.28125" style="0" bestFit="1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132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131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94.5">
      <c r="A5" s="25">
        <v>1</v>
      </c>
      <c r="B5" s="14" t="s">
        <v>130</v>
      </c>
      <c r="C5" s="3"/>
      <c r="D5" s="121">
        <v>5.064</v>
      </c>
      <c r="E5" s="122" t="s">
        <v>129</v>
      </c>
      <c r="F5" s="120">
        <f aca="true" t="shared" si="0" ref="F5:F48">SUM(C5,D5)</f>
        <v>5.064</v>
      </c>
      <c r="G5" s="2"/>
      <c r="H5" s="3"/>
      <c r="I5" s="122" t="s">
        <v>129</v>
      </c>
      <c r="J5" s="121">
        <v>5.064</v>
      </c>
      <c r="K5" s="9">
        <f>D5-J5</f>
        <v>0</v>
      </c>
    </row>
    <row r="6" spans="1:11" ht="15.75" hidden="1">
      <c r="A6" s="25"/>
      <c r="B6" s="2"/>
      <c r="C6" s="3"/>
      <c r="D6" s="121"/>
      <c r="E6" s="15"/>
      <c r="F6" s="120">
        <f t="shared" si="0"/>
        <v>0</v>
      </c>
      <c r="G6" s="2"/>
      <c r="H6" s="3"/>
      <c r="I6" s="17"/>
      <c r="J6" s="121"/>
      <c r="K6" s="9"/>
    </row>
    <row r="7" spans="1:11" ht="15.75" hidden="1">
      <c r="A7" s="25"/>
      <c r="B7" s="2"/>
      <c r="C7" s="3"/>
      <c r="D7" s="121"/>
      <c r="E7" s="15"/>
      <c r="F7" s="120">
        <f t="shared" si="0"/>
        <v>0</v>
      </c>
      <c r="G7" s="2"/>
      <c r="H7" s="3"/>
      <c r="I7" s="17"/>
      <c r="J7" s="121"/>
      <c r="K7" s="9"/>
    </row>
    <row r="8" spans="1:11" ht="15.75" hidden="1">
      <c r="A8" s="25"/>
      <c r="B8" s="2"/>
      <c r="C8" s="3"/>
      <c r="D8" s="121"/>
      <c r="E8" s="15"/>
      <c r="F8" s="120">
        <f t="shared" si="0"/>
        <v>0</v>
      </c>
      <c r="G8" s="2"/>
      <c r="H8" s="3"/>
      <c r="I8" s="17"/>
      <c r="J8" s="121"/>
      <c r="K8" s="9"/>
    </row>
    <row r="9" spans="1:11" ht="15.75" hidden="1">
      <c r="A9" s="25"/>
      <c r="B9" s="2"/>
      <c r="C9" s="3"/>
      <c r="D9" s="121"/>
      <c r="E9" s="15"/>
      <c r="F9" s="120">
        <f t="shared" si="0"/>
        <v>0</v>
      </c>
      <c r="G9" s="2"/>
      <c r="H9" s="3"/>
      <c r="I9" s="17"/>
      <c r="J9" s="121"/>
      <c r="K9" s="9"/>
    </row>
    <row r="10" spans="1:11" ht="15.75" hidden="1">
      <c r="A10" s="25"/>
      <c r="B10" s="2"/>
      <c r="C10" s="3"/>
      <c r="D10" s="121"/>
      <c r="E10" s="15"/>
      <c r="F10" s="120">
        <f t="shared" si="0"/>
        <v>0</v>
      </c>
      <c r="G10" s="14"/>
      <c r="H10" s="3"/>
      <c r="I10" s="15"/>
      <c r="J10" s="121"/>
      <c r="K10" s="9"/>
    </row>
    <row r="11" spans="1:11" ht="15.75" hidden="1">
      <c r="A11" s="25"/>
      <c r="B11" s="2"/>
      <c r="C11" s="3"/>
      <c r="D11" s="121"/>
      <c r="E11" s="15"/>
      <c r="F11" s="120">
        <f t="shared" si="0"/>
        <v>0</v>
      </c>
      <c r="G11" s="14"/>
      <c r="H11" s="3"/>
      <c r="I11" s="15"/>
      <c r="J11" s="121"/>
      <c r="K11" s="9"/>
    </row>
    <row r="12" spans="1:11" ht="15.75" hidden="1">
      <c r="A12" s="25"/>
      <c r="B12" s="2"/>
      <c r="C12" s="3"/>
      <c r="D12" s="121"/>
      <c r="E12" s="15"/>
      <c r="F12" s="120">
        <f t="shared" si="0"/>
        <v>0</v>
      </c>
      <c r="G12" s="2"/>
      <c r="H12" s="3"/>
      <c r="I12" s="15"/>
      <c r="J12" s="121"/>
      <c r="K12" s="9"/>
    </row>
    <row r="13" spans="1:11" ht="15.75" hidden="1">
      <c r="A13" s="14"/>
      <c r="B13" s="2"/>
      <c r="C13" s="3"/>
      <c r="D13" s="121"/>
      <c r="E13" s="15"/>
      <c r="F13" s="120">
        <f t="shared" si="0"/>
        <v>0</v>
      </c>
      <c r="G13" s="2"/>
      <c r="H13" s="3"/>
      <c r="I13" s="15"/>
      <c r="J13" s="121"/>
      <c r="K13" s="9"/>
    </row>
    <row r="14" spans="1:11" ht="15" customHeight="1" hidden="1">
      <c r="A14" s="14"/>
      <c r="B14" s="2"/>
      <c r="C14" s="3"/>
      <c r="D14" s="121"/>
      <c r="E14" s="15"/>
      <c r="F14" s="120">
        <f t="shared" si="0"/>
        <v>0</v>
      </c>
      <c r="G14" s="2"/>
      <c r="H14" s="3"/>
      <c r="I14" s="15"/>
      <c r="J14" s="121"/>
      <c r="K14" s="9"/>
    </row>
    <row r="15" spans="1:11" ht="15.75" hidden="1">
      <c r="A15" s="25"/>
      <c r="B15" s="2"/>
      <c r="C15" s="3"/>
      <c r="D15" s="121"/>
      <c r="E15" s="15"/>
      <c r="F15" s="120">
        <f t="shared" si="0"/>
        <v>0</v>
      </c>
      <c r="G15" s="2"/>
      <c r="H15" s="3"/>
      <c r="I15" s="15"/>
      <c r="J15" s="121"/>
      <c r="K15" s="9"/>
    </row>
    <row r="16" spans="1:11" ht="15.75" hidden="1">
      <c r="A16" s="25"/>
      <c r="B16" s="2"/>
      <c r="C16" s="3"/>
      <c r="D16" s="121"/>
      <c r="E16" s="15"/>
      <c r="F16" s="120">
        <f t="shared" si="0"/>
        <v>0</v>
      </c>
      <c r="G16" s="2"/>
      <c r="H16" s="3"/>
      <c r="I16" s="15"/>
      <c r="J16" s="121"/>
      <c r="K16" s="9"/>
    </row>
    <row r="17" spans="1:11" ht="15.75" hidden="1">
      <c r="A17" s="25"/>
      <c r="B17" s="2"/>
      <c r="C17" s="3"/>
      <c r="D17" s="121"/>
      <c r="E17" s="15"/>
      <c r="F17" s="120">
        <f t="shared" si="0"/>
        <v>0</v>
      </c>
      <c r="G17" s="2"/>
      <c r="H17" s="3"/>
      <c r="I17" s="15"/>
      <c r="J17" s="121"/>
      <c r="K17" s="9"/>
    </row>
    <row r="18" spans="1:11" ht="15.75" hidden="1">
      <c r="A18" s="25"/>
      <c r="B18" s="2"/>
      <c r="C18" s="3"/>
      <c r="D18" s="121"/>
      <c r="E18" s="15"/>
      <c r="F18" s="120">
        <f t="shared" si="0"/>
        <v>0</v>
      </c>
      <c r="G18" s="2"/>
      <c r="H18" s="3"/>
      <c r="I18" s="15"/>
      <c r="J18" s="121"/>
      <c r="K18" s="9"/>
    </row>
    <row r="19" spans="1:11" ht="15.75" hidden="1">
      <c r="A19" s="25"/>
      <c r="B19" s="2"/>
      <c r="C19" s="3"/>
      <c r="D19" s="121"/>
      <c r="E19" s="15"/>
      <c r="F19" s="120">
        <f t="shared" si="0"/>
        <v>0</v>
      </c>
      <c r="G19" s="2"/>
      <c r="H19" s="3"/>
      <c r="I19" s="15"/>
      <c r="J19" s="121"/>
      <c r="K19" s="9"/>
    </row>
    <row r="20" spans="1:11" ht="15.75" hidden="1">
      <c r="A20" s="25"/>
      <c r="B20" s="2"/>
      <c r="C20" s="3"/>
      <c r="D20" s="121"/>
      <c r="E20" s="15"/>
      <c r="F20" s="120">
        <f t="shared" si="0"/>
        <v>0</v>
      </c>
      <c r="G20" s="2"/>
      <c r="H20" s="3"/>
      <c r="I20" s="15"/>
      <c r="J20" s="121"/>
      <c r="K20" s="9"/>
    </row>
    <row r="21" spans="1:11" ht="15.75" hidden="1">
      <c r="A21" s="25"/>
      <c r="B21" s="2"/>
      <c r="C21" s="3"/>
      <c r="D21" s="121"/>
      <c r="E21" s="15"/>
      <c r="F21" s="120">
        <f t="shared" si="0"/>
        <v>0</v>
      </c>
      <c r="G21" s="2"/>
      <c r="H21" s="3"/>
      <c r="I21" s="15"/>
      <c r="J21" s="121"/>
      <c r="K21" s="9"/>
    </row>
    <row r="22" spans="1:11" ht="15.75" hidden="1">
      <c r="A22" s="25"/>
      <c r="B22" s="2"/>
      <c r="C22" s="3"/>
      <c r="D22" s="121"/>
      <c r="E22" s="15"/>
      <c r="F22" s="120">
        <f t="shared" si="0"/>
        <v>0</v>
      </c>
      <c r="G22" s="2"/>
      <c r="H22" s="3"/>
      <c r="I22" s="15"/>
      <c r="J22" s="121"/>
      <c r="K22" s="9"/>
    </row>
    <row r="23" spans="1:11" ht="15.75" hidden="1">
      <c r="A23" s="14"/>
      <c r="B23" s="2"/>
      <c r="C23" s="3"/>
      <c r="D23" s="121"/>
      <c r="E23" s="15"/>
      <c r="F23" s="120">
        <f t="shared" si="0"/>
        <v>0</v>
      </c>
      <c r="G23" s="2"/>
      <c r="H23" s="3"/>
      <c r="I23" s="15"/>
      <c r="J23" s="121"/>
      <c r="K23" s="9"/>
    </row>
    <row r="24" spans="1:11" ht="15.75" hidden="1">
      <c r="A24" s="14"/>
      <c r="B24" s="2"/>
      <c r="C24" s="3"/>
      <c r="D24" s="121"/>
      <c r="E24" s="15"/>
      <c r="F24" s="120">
        <f t="shared" si="0"/>
        <v>0</v>
      </c>
      <c r="G24" s="2"/>
      <c r="H24" s="3"/>
      <c r="I24" s="15"/>
      <c r="J24" s="121"/>
      <c r="K24" s="9"/>
    </row>
    <row r="25" spans="1:11" ht="15.75" hidden="1">
      <c r="A25" s="25"/>
      <c r="B25" s="2"/>
      <c r="C25" s="3"/>
      <c r="D25" s="121"/>
      <c r="E25" s="15"/>
      <c r="F25" s="120">
        <f t="shared" si="0"/>
        <v>0</v>
      </c>
      <c r="G25" s="2"/>
      <c r="H25" s="3"/>
      <c r="I25" s="15"/>
      <c r="J25" s="121"/>
      <c r="K25" s="9"/>
    </row>
    <row r="26" spans="1:11" ht="15.75" hidden="1">
      <c r="A26" s="25"/>
      <c r="B26" s="2"/>
      <c r="C26" s="3"/>
      <c r="D26" s="121"/>
      <c r="E26" s="15"/>
      <c r="F26" s="120">
        <f t="shared" si="0"/>
        <v>0</v>
      </c>
      <c r="G26" s="2"/>
      <c r="H26" s="3"/>
      <c r="I26" s="15"/>
      <c r="J26" s="121"/>
      <c r="K26" s="9"/>
    </row>
    <row r="27" spans="1:11" ht="15.75" hidden="1">
      <c r="A27" s="25"/>
      <c r="B27" s="2"/>
      <c r="C27" s="3"/>
      <c r="D27" s="121"/>
      <c r="E27" s="15"/>
      <c r="F27" s="120">
        <f t="shared" si="0"/>
        <v>0</v>
      </c>
      <c r="G27" s="2"/>
      <c r="H27" s="3"/>
      <c r="I27" s="15"/>
      <c r="J27" s="121"/>
      <c r="K27" s="9"/>
    </row>
    <row r="28" spans="1:11" ht="15.75" hidden="1">
      <c r="A28" s="25"/>
      <c r="B28" s="2"/>
      <c r="C28" s="3"/>
      <c r="D28" s="121"/>
      <c r="E28" s="15"/>
      <c r="F28" s="120">
        <f t="shared" si="0"/>
        <v>0</v>
      </c>
      <c r="G28" s="2"/>
      <c r="H28" s="3"/>
      <c r="I28" s="15"/>
      <c r="J28" s="121"/>
      <c r="K28" s="9"/>
    </row>
    <row r="29" spans="1:11" ht="15.75" hidden="1">
      <c r="A29" s="25"/>
      <c r="B29" s="2"/>
      <c r="C29" s="3"/>
      <c r="D29" s="121"/>
      <c r="E29" s="15"/>
      <c r="F29" s="120">
        <f t="shared" si="0"/>
        <v>0</v>
      </c>
      <c r="G29" s="2"/>
      <c r="H29" s="3"/>
      <c r="I29" s="15"/>
      <c r="J29" s="121"/>
      <c r="K29" s="9"/>
    </row>
    <row r="30" spans="1:11" ht="15.75" hidden="1">
      <c r="A30" s="25"/>
      <c r="B30" s="2"/>
      <c r="C30" s="3"/>
      <c r="D30" s="121"/>
      <c r="E30" s="15"/>
      <c r="F30" s="120">
        <f t="shared" si="0"/>
        <v>0</v>
      </c>
      <c r="G30" s="2"/>
      <c r="H30" s="3"/>
      <c r="I30" s="15"/>
      <c r="J30" s="121"/>
      <c r="K30" s="9"/>
    </row>
    <row r="31" spans="1:11" ht="15.75" hidden="1">
      <c r="A31" s="25"/>
      <c r="B31" s="2"/>
      <c r="C31" s="3"/>
      <c r="D31" s="121"/>
      <c r="E31" s="15"/>
      <c r="F31" s="120">
        <f t="shared" si="0"/>
        <v>0</v>
      </c>
      <c r="G31" s="2"/>
      <c r="H31" s="3"/>
      <c r="I31" s="15"/>
      <c r="J31" s="121"/>
      <c r="K31" s="9"/>
    </row>
    <row r="32" spans="1:11" ht="15.75" hidden="1">
      <c r="A32" s="25"/>
      <c r="B32" s="2"/>
      <c r="C32" s="3"/>
      <c r="D32" s="121"/>
      <c r="E32" s="15"/>
      <c r="F32" s="120">
        <f t="shared" si="0"/>
        <v>0</v>
      </c>
      <c r="G32" s="2"/>
      <c r="H32" s="3"/>
      <c r="I32" s="15"/>
      <c r="J32" s="121"/>
      <c r="K32" s="9"/>
    </row>
    <row r="33" spans="1:11" ht="15.75" hidden="1">
      <c r="A33" s="14"/>
      <c r="B33" s="2"/>
      <c r="C33" s="3"/>
      <c r="D33" s="121"/>
      <c r="E33" s="15"/>
      <c r="F33" s="120">
        <f t="shared" si="0"/>
        <v>0</v>
      </c>
      <c r="G33" s="2"/>
      <c r="H33" s="3"/>
      <c r="I33" s="15"/>
      <c r="J33" s="121"/>
      <c r="K33" s="9"/>
    </row>
    <row r="34" spans="1:11" ht="15.75" hidden="1">
      <c r="A34" s="14"/>
      <c r="B34" s="2"/>
      <c r="C34" s="3"/>
      <c r="D34" s="121"/>
      <c r="E34" s="15"/>
      <c r="F34" s="120">
        <f t="shared" si="0"/>
        <v>0</v>
      </c>
      <c r="G34" s="2"/>
      <c r="H34" s="3"/>
      <c r="I34" s="15"/>
      <c r="J34" s="121"/>
      <c r="K34" s="9"/>
    </row>
    <row r="35" spans="1:11" ht="15.75" hidden="1">
      <c r="A35" s="25"/>
      <c r="B35" s="2"/>
      <c r="C35" s="3"/>
      <c r="D35" s="121"/>
      <c r="E35" s="15"/>
      <c r="F35" s="120">
        <f t="shared" si="0"/>
        <v>0</v>
      </c>
      <c r="G35" s="2"/>
      <c r="H35" s="3"/>
      <c r="I35" s="15"/>
      <c r="J35" s="121"/>
      <c r="K35" s="9"/>
    </row>
    <row r="36" spans="1:11" ht="15.75" hidden="1">
      <c r="A36" s="25"/>
      <c r="B36" s="2"/>
      <c r="C36" s="3"/>
      <c r="D36" s="121"/>
      <c r="E36" s="15"/>
      <c r="F36" s="120">
        <f t="shared" si="0"/>
        <v>0</v>
      </c>
      <c r="G36" s="2"/>
      <c r="H36" s="3"/>
      <c r="I36" s="15"/>
      <c r="J36" s="121"/>
      <c r="K36" s="9"/>
    </row>
    <row r="37" spans="1:11" ht="15.75" hidden="1">
      <c r="A37" s="25"/>
      <c r="B37" s="2"/>
      <c r="C37" s="3"/>
      <c r="D37" s="121"/>
      <c r="E37" s="15"/>
      <c r="F37" s="120">
        <f t="shared" si="0"/>
        <v>0</v>
      </c>
      <c r="G37" s="2"/>
      <c r="H37" s="3"/>
      <c r="I37" s="15"/>
      <c r="J37" s="121"/>
      <c r="K37" s="9"/>
    </row>
    <row r="38" spans="1:11" ht="15.75" hidden="1">
      <c r="A38" s="25"/>
      <c r="B38" s="2"/>
      <c r="C38" s="3"/>
      <c r="D38" s="121"/>
      <c r="E38" s="15"/>
      <c r="F38" s="120">
        <f t="shared" si="0"/>
        <v>0</v>
      </c>
      <c r="G38" s="2"/>
      <c r="H38" s="3"/>
      <c r="I38" s="15"/>
      <c r="J38" s="121"/>
      <c r="K38" s="9"/>
    </row>
    <row r="39" spans="1:11" ht="15.75" hidden="1">
      <c r="A39" s="25"/>
      <c r="B39" s="2"/>
      <c r="C39" s="3"/>
      <c r="D39" s="121"/>
      <c r="E39" s="15"/>
      <c r="F39" s="120">
        <f t="shared" si="0"/>
        <v>0</v>
      </c>
      <c r="G39" s="2"/>
      <c r="H39" s="3"/>
      <c r="I39" s="15"/>
      <c r="J39" s="121"/>
      <c r="K39" s="9"/>
    </row>
    <row r="40" spans="1:11" ht="15.75" hidden="1">
      <c r="A40" s="25"/>
      <c r="B40" s="2"/>
      <c r="C40" s="3"/>
      <c r="D40" s="121"/>
      <c r="E40" s="15"/>
      <c r="F40" s="120">
        <f t="shared" si="0"/>
        <v>0</v>
      </c>
      <c r="G40" s="2"/>
      <c r="H40" s="3"/>
      <c r="I40" s="15"/>
      <c r="J40" s="121"/>
      <c r="K40" s="9"/>
    </row>
    <row r="41" spans="1:11" ht="15.75" hidden="1">
      <c r="A41" s="25"/>
      <c r="B41" s="2"/>
      <c r="C41" s="3"/>
      <c r="D41" s="121"/>
      <c r="E41" s="15"/>
      <c r="F41" s="120">
        <f t="shared" si="0"/>
        <v>0</v>
      </c>
      <c r="G41" s="2"/>
      <c r="H41" s="3"/>
      <c r="I41" s="15"/>
      <c r="J41" s="121"/>
      <c r="K41" s="9"/>
    </row>
    <row r="42" spans="1:11" ht="15.75" hidden="1">
      <c r="A42" s="25"/>
      <c r="B42" s="2"/>
      <c r="C42" s="3"/>
      <c r="D42" s="121"/>
      <c r="E42" s="15"/>
      <c r="F42" s="120">
        <f t="shared" si="0"/>
        <v>0</v>
      </c>
      <c r="G42" s="2"/>
      <c r="H42" s="3"/>
      <c r="I42" s="15"/>
      <c r="J42" s="121"/>
      <c r="K42" s="9"/>
    </row>
    <row r="43" spans="1:11" ht="15.75" hidden="1">
      <c r="A43" s="14"/>
      <c r="B43" s="2"/>
      <c r="C43" s="3"/>
      <c r="D43" s="121"/>
      <c r="E43" s="15"/>
      <c r="F43" s="120">
        <f t="shared" si="0"/>
        <v>0</v>
      </c>
      <c r="G43" s="2"/>
      <c r="H43" s="3"/>
      <c r="I43" s="15"/>
      <c r="J43" s="121"/>
      <c r="K43" s="9"/>
    </row>
    <row r="44" spans="1:11" ht="15.75" hidden="1">
      <c r="A44" s="14"/>
      <c r="B44" s="2"/>
      <c r="C44" s="3"/>
      <c r="D44" s="121"/>
      <c r="E44" s="15"/>
      <c r="F44" s="120">
        <f t="shared" si="0"/>
        <v>0</v>
      </c>
      <c r="G44" s="2"/>
      <c r="H44" s="3"/>
      <c r="I44" s="15"/>
      <c r="J44" s="121"/>
      <c r="K44" s="9"/>
    </row>
    <row r="45" spans="1:11" ht="15.75" hidden="1">
      <c r="A45" s="26"/>
      <c r="B45" s="4"/>
      <c r="C45" s="5"/>
      <c r="D45" s="119"/>
      <c r="E45" s="16"/>
      <c r="F45" s="120">
        <f t="shared" si="0"/>
        <v>0</v>
      </c>
      <c r="G45" s="4"/>
      <c r="H45" s="5"/>
      <c r="I45" s="16"/>
      <c r="J45" s="119"/>
      <c r="K45" s="9"/>
    </row>
    <row r="46" spans="1:11" ht="15.75" hidden="1">
      <c r="A46" s="26"/>
      <c r="B46" s="4"/>
      <c r="C46" s="5"/>
      <c r="D46" s="119"/>
      <c r="E46" s="16"/>
      <c r="F46" s="120">
        <f t="shared" si="0"/>
        <v>0</v>
      </c>
      <c r="G46" s="4"/>
      <c r="H46" s="5"/>
      <c r="I46" s="16"/>
      <c r="J46" s="119"/>
      <c r="K46" s="9"/>
    </row>
    <row r="47" spans="1:11" ht="15.75" hidden="1">
      <c r="A47" s="26"/>
      <c r="B47" s="4"/>
      <c r="C47" s="5"/>
      <c r="D47" s="119"/>
      <c r="E47" s="16"/>
      <c r="F47" s="120">
        <f t="shared" si="0"/>
        <v>0</v>
      </c>
      <c r="G47" s="4"/>
      <c r="H47" s="5"/>
      <c r="I47" s="16"/>
      <c r="J47" s="119"/>
      <c r="K47" s="9"/>
    </row>
    <row r="48" spans="1:11" ht="15.75">
      <c r="A48" s="4"/>
      <c r="B48" s="18" t="s">
        <v>9</v>
      </c>
      <c r="C48" s="19">
        <f>SUM(C5:C47)</f>
        <v>0</v>
      </c>
      <c r="D48" s="117">
        <f>SUM(D5:D47)</f>
        <v>5.064</v>
      </c>
      <c r="E48" s="20"/>
      <c r="F48" s="118">
        <f t="shared" si="0"/>
        <v>5.064</v>
      </c>
      <c r="G48" s="22"/>
      <c r="H48" s="19">
        <f>SUM(H5:H47)</f>
        <v>0</v>
      </c>
      <c r="I48" s="20"/>
      <c r="J48" s="117">
        <f>SUM(J5:J47)</f>
        <v>5.064</v>
      </c>
      <c r="K48" s="23">
        <f>C48-H48</f>
        <v>0</v>
      </c>
    </row>
    <row r="51" spans="2:8" ht="15.75">
      <c r="B51" s="13" t="s">
        <v>128</v>
      </c>
      <c r="F51" s="10"/>
      <c r="G51" s="189" t="s">
        <v>127</v>
      </c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189" t="s">
        <v>126</v>
      </c>
      <c r="H53" s="190"/>
    </row>
    <row r="54" spans="6:8" ht="15">
      <c r="F54" s="11" t="s">
        <v>6</v>
      </c>
      <c r="G54" s="12"/>
      <c r="H54" s="12"/>
    </row>
  </sheetData>
  <sheetProtection/>
  <mergeCells count="10">
    <mergeCell ref="G53:H53"/>
    <mergeCell ref="G51:H51"/>
    <mergeCell ref="G3:J3"/>
    <mergeCell ref="K3:K4"/>
    <mergeCell ref="A2:K2"/>
    <mergeCell ref="B1:J1"/>
    <mergeCell ref="C3:E3"/>
    <mergeCell ref="A3:A4"/>
    <mergeCell ref="B3:B4"/>
    <mergeCell ref="F3:F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6.28125" style="0" customWidth="1"/>
    <col min="4" max="4" width="13.57421875" style="0" customWidth="1"/>
    <col min="5" max="5" width="38.140625" style="0" customWidth="1"/>
    <col min="6" max="6" width="15.8515625" style="0" customWidth="1"/>
    <col min="7" max="7" width="16.57421875" style="0" customWidth="1"/>
    <col min="8" max="8" width="10.140625" style="0" customWidth="1"/>
    <col min="9" max="9" width="34.28125" style="0" customWidth="1"/>
    <col min="10" max="10" width="12.140625" style="0" customWidth="1"/>
    <col min="11" max="11" width="14.8515625" style="0" customWidth="1"/>
  </cols>
  <sheetData>
    <row r="1" spans="1:14" ht="68.25" customHeight="1">
      <c r="A1" s="1"/>
      <c r="B1" s="191" t="s">
        <v>137</v>
      </c>
      <c r="C1" s="192"/>
      <c r="D1" s="192"/>
      <c r="E1" s="192"/>
      <c r="F1" s="192"/>
      <c r="G1" s="192"/>
      <c r="H1" s="192"/>
      <c r="I1" s="192"/>
      <c r="J1" s="192"/>
      <c r="K1" s="1"/>
      <c r="M1" s="213"/>
      <c r="N1" s="213"/>
    </row>
    <row r="2" spans="1:11" ht="31.5" customHeight="1">
      <c r="A2" s="193" t="s">
        <v>136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40.5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51" customHeight="1">
      <c r="A5" s="25">
        <v>1</v>
      </c>
      <c r="B5" s="25" t="s">
        <v>135</v>
      </c>
      <c r="C5" s="129">
        <v>0</v>
      </c>
      <c r="D5" s="129">
        <v>0</v>
      </c>
      <c r="E5" s="25" t="s">
        <v>135</v>
      </c>
      <c r="F5" s="43">
        <f aca="true" t="shared" si="0" ref="F5:F16">SUM(C5,D5)</f>
        <v>0</v>
      </c>
      <c r="G5" s="14" t="s">
        <v>135</v>
      </c>
      <c r="H5" s="40">
        <v>0</v>
      </c>
      <c r="I5" s="25" t="s">
        <v>135</v>
      </c>
      <c r="J5" s="40">
        <v>0</v>
      </c>
      <c r="K5" s="39">
        <f aca="true" t="shared" si="1" ref="K5:K15">F5-J5</f>
        <v>0</v>
      </c>
    </row>
    <row r="6" spans="1:11" ht="34.5" customHeight="1">
      <c r="A6" s="25">
        <v>2</v>
      </c>
      <c r="B6" s="25" t="s">
        <v>135</v>
      </c>
      <c r="C6" s="129">
        <v>0</v>
      </c>
      <c r="D6" s="129">
        <v>0</v>
      </c>
      <c r="E6" s="25" t="s">
        <v>135</v>
      </c>
      <c r="F6" s="43">
        <f t="shared" si="0"/>
        <v>0</v>
      </c>
      <c r="G6" s="14" t="s">
        <v>135</v>
      </c>
      <c r="H6" s="40">
        <v>0</v>
      </c>
      <c r="I6" s="25" t="s">
        <v>135</v>
      </c>
      <c r="J6" s="40">
        <v>0</v>
      </c>
      <c r="K6" s="39">
        <f t="shared" si="1"/>
        <v>0</v>
      </c>
    </row>
    <row r="7" spans="1:11" ht="33" customHeight="1">
      <c r="A7" s="25">
        <v>3</v>
      </c>
      <c r="B7" s="25" t="s">
        <v>135</v>
      </c>
      <c r="C7" s="129">
        <v>0</v>
      </c>
      <c r="D7" s="129">
        <v>0</v>
      </c>
      <c r="E7" s="25" t="s">
        <v>135</v>
      </c>
      <c r="F7" s="43">
        <f t="shared" si="0"/>
        <v>0</v>
      </c>
      <c r="G7" s="14" t="s">
        <v>135</v>
      </c>
      <c r="H7" s="40">
        <v>0</v>
      </c>
      <c r="I7" s="25" t="s">
        <v>135</v>
      </c>
      <c r="J7" s="40">
        <v>0</v>
      </c>
      <c r="K7" s="39">
        <f t="shared" si="1"/>
        <v>0</v>
      </c>
    </row>
    <row r="8" spans="1:11" ht="33" customHeight="1">
      <c r="A8" s="25">
        <v>4</v>
      </c>
      <c r="B8" s="25" t="s">
        <v>135</v>
      </c>
      <c r="C8" s="129">
        <v>0</v>
      </c>
      <c r="D8" s="129">
        <v>0</v>
      </c>
      <c r="E8" s="25" t="s">
        <v>135</v>
      </c>
      <c r="F8" s="43">
        <f t="shared" si="0"/>
        <v>0</v>
      </c>
      <c r="G8" s="14" t="s">
        <v>135</v>
      </c>
      <c r="H8" s="40">
        <v>0</v>
      </c>
      <c r="I8" s="25" t="s">
        <v>135</v>
      </c>
      <c r="J8" s="40">
        <v>0</v>
      </c>
      <c r="K8" s="39">
        <f t="shared" si="1"/>
        <v>0</v>
      </c>
    </row>
    <row r="9" spans="1:11" ht="24.75" customHeight="1">
      <c r="A9" s="25">
        <v>5</v>
      </c>
      <c r="B9" s="25" t="s">
        <v>135</v>
      </c>
      <c r="C9" s="129">
        <v>0</v>
      </c>
      <c r="D9" s="129">
        <v>0</v>
      </c>
      <c r="E9" s="25" t="s">
        <v>135</v>
      </c>
      <c r="F9" s="43">
        <f t="shared" si="0"/>
        <v>0</v>
      </c>
      <c r="G9" s="14" t="s">
        <v>135</v>
      </c>
      <c r="H9" s="40">
        <v>0</v>
      </c>
      <c r="I9" s="25" t="s">
        <v>135</v>
      </c>
      <c r="J9" s="40">
        <v>0</v>
      </c>
      <c r="K9" s="39">
        <f t="shared" si="1"/>
        <v>0</v>
      </c>
    </row>
    <row r="10" spans="1:11" ht="27.75" customHeight="1">
      <c r="A10" s="25">
        <v>6</v>
      </c>
      <c r="B10" s="25" t="s">
        <v>135</v>
      </c>
      <c r="C10" s="129">
        <v>0</v>
      </c>
      <c r="D10" s="129">
        <v>0</v>
      </c>
      <c r="E10" s="25" t="s">
        <v>135</v>
      </c>
      <c r="F10" s="43">
        <f t="shared" si="0"/>
        <v>0</v>
      </c>
      <c r="G10" s="14" t="s">
        <v>135</v>
      </c>
      <c r="H10" s="40">
        <v>0</v>
      </c>
      <c r="I10" s="25" t="s">
        <v>135</v>
      </c>
      <c r="J10" s="40">
        <v>0</v>
      </c>
      <c r="K10" s="39">
        <f t="shared" si="1"/>
        <v>0</v>
      </c>
    </row>
    <row r="11" spans="1:11" ht="36.75" customHeight="1">
      <c r="A11" s="25">
        <v>7</v>
      </c>
      <c r="B11" s="25" t="s">
        <v>135</v>
      </c>
      <c r="C11" s="129">
        <v>0</v>
      </c>
      <c r="D11" s="129">
        <v>0</v>
      </c>
      <c r="E11" s="25" t="s">
        <v>135</v>
      </c>
      <c r="F11" s="43">
        <f t="shared" si="0"/>
        <v>0</v>
      </c>
      <c r="G11" s="14" t="s">
        <v>135</v>
      </c>
      <c r="H11" s="40">
        <v>0</v>
      </c>
      <c r="I11" s="25" t="s">
        <v>135</v>
      </c>
      <c r="J11" s="40">
        <v>0</v>
      </c>
      <c r="K11" s="39">
        <f t="shared" si="1"/>
        <v>0</v>
      </c>
    </row>
    <row r="12" spans="1:11" ht="15.75">
      <c r="A12" s="25">
        <v>8</v>
      </c>
      <c r="B12" s="25" t="s">
        <v>135</v>
      </c>
      <c r="C12" s="129">
        <v>0</v>
      </c>
      <c r="D12" s="129">
        <v>0</v>
      </c>
      <c r="E12" s="25" t="s">
        <v>135</v>
      </c>
      <c r="F12" s="43">
        <f t="shared" si="0"/>
        <v>0</v>
      </c>
      <c r="G12" s="14" t="s">
        <v>135</v>
      </c>
      <c r="H12" s="40">
        <v>0</v>
      </c>
      <c r="I12" s="25" t="s">
        <v>135</v>
      </c>
      <c r="J12" s="40">
        <v>0</v>
      </c>
      <c r="K12" s="39">
        <f t="shared" si="1"/>
        <v>0</v>
      </c>
    </row>
    <row r="13" spans="1:11" ht="15.75">
      <c r="A13" s="25">
        <v>9</v>
      </c>
      <c r="B13" s="25" t="s">
        <v>135</v>
      </c>
      <c r="C13" s="129">
        <v>0</v>
      </c>
      <c r="D13" s="129">
        <v>0</v>
      </c>
      <c r="E13" s="25" t="s">
        <v>135</v>
      </c>
      <c r="F13" s="43">
        <f t="shared" si="0"/>
        <v>0</v>
      </c>
      <c r="G13" s="14" t="s">
        <v>135</v>
      </c>
      <c r="H13" s="40">
        <v>0</v>
      </c>
      <c r="I13" s="25" t="s">
        <v>135</v>
      </c>
      <c r="J13" s="40">
        <v>0</v>
      </c>
      <c r="K13" s="39">
        <f t="shared" si="1"/>
        <v>0</v>
      </c>
    </row>
    <row r="14" spans="1:11" ht="15.75">
      <c r="A14" s="25">
        <v>10</v>
      </c>
      <c r="B14" s="25" t="s">
        <v>135</v>
      </c>
      <c r="C14" s="129">
        <v>0</v>
      </c>
      <c r="D14" s="129">
        <v>0</v>
      </c>
      <c r="E14" s="25" t="s">
        <v>135</v>
      </c>
      <c r="F14" s="43">
        <f t="shared" si="0"/>
        <v>0</v>
      </c>
      <c r="G14" s="14" t="s">
        <v>135</v>
      </c>
      <c r="H14" s="40">
        <v>0</v>
      </c>
      <c r="I14" s="25" t="s">
        <v>135</v>
      </c>
      <c r="J14" s="40">
        <v>0</v>
      </c>
      <c r="K14" s="39">
        <f t="shared" si="1"/>
        <v>0</v>
      </c>
    </row>
    <row r="15" spans="1:11" ht="15.75">
      <c r="A15" s="25">
        <v>11</v>
      </c>
      <c r="B15" s="25" t="s">
        <v>135</v>
      </c>
      <c r="C15" s="129">
        <v>0</v>
      </c>
      <c r="D15" s="129">
        <v>0</v>
      </c>
      <c r="E15" s="25" t="s">
        <v>135</v>
      </c>
      <c r="F15" s="43">
        <f t="shared" si="0"/>
        <v>0</v>
      </c>
      <c r="G15" s="14" t="s">
        <v>135</v>
      </c>
      <c r="H15" s="40">
        <v>0</v>
      </c>
      <c r="I15" s="25" t="s">
        <v>135</v>
      </c>
      <c r="J15" s="40">
        <v>0</v>
      </c>
      <c r="K15" s="39">
        <f t="shared" si="1"/>
        <v>0</v>
      </c>
    </row>
    <row r="16" spans="1:11" ht="15.75">
      <c r="A16" s="26"/>
      <c r="B16" s="128" t="s">
        <v>9</v>
      </c>
      <c r="C16" s="124">
        <f>SUM(C5:C15)</f>
        <v>0</v>
      </c>
      <c r="D16" s="124">
        <f>SUM(D5:D15)</f>
        <v>0</v>
      </c>
      <c r="E16" s="125"/>
      <c r="F16" s="127">
        <f t="shared" si="0"/>
        <v>0</v>
      </c>
      <c r="G16" s="126"/>
      <c r="H16" s="124">
        <f>SUM(H5:H15)</f>
        <v>0</v>
      </c>
      <c r="I16" s="125"/>
      <c r="J16" s="124">
        <f>SUM(J5:J15)</f>
        <v>0</v>
      </c>
      <c r="K16" s="123">
        <f>C16-H16</f>
        <v>0</v>
      </c>
    </row>
    <row r="19" spans="2:8" ht="15.75">
      <c r="B19" s="13" t="s">
        <v>24</v>
      </c>
      <c r="F19" s="10"/>
      <c r="G19" s="189" t="s">
        <v>134</v>
      </c>
      <c r="H19" s="190"/>
    </row>
    <row r="20" spans="2:8" ht="15">
      <c r="B20" s="13"/>
      <c r="F20" s="11" t="s">
        <v>6</v>
      </c>
      <c r="G20" s="12"/>
      <c r="H20" s="12"/>
    </row>
    <row r="21" spans="2:8" ht="15.75">
      <c r="B21" s="13" t="s">
        <v>5</v>
      </c>
      <c r="F21" s="10"/>
      <c r="G21" s="189" t="s">
        <v>133</v>
      </c>
      <c r="H21" s="190"/>
    </row>
    <row r="22" spans="6:8" ht="15">
      <c r="F22" s="11" t="s">
        <v>6</v>
      </c>
      <c r="G22" s="12"/>
      <c r="H22" s="12"/>
    </row>
  </sheetData>
  <sheetProtection/>
  <mergeCells count="11">
    <mergeCell ref="G3:J3"/>
    <mergeCell ref="K3:K4"/>
    <mergeCell ref="B1:J1"/>
    <mergeCell ref="A2:K2"/>
    <mergeCell ref="M1:N1"/>
    <mergeCell ref="G19:H19"/>
    <mergeCell ref="G21:H21"/>
    <mergeCell ref="A3:A4"/>
    <mergeCell ref="B3:B4"/>
    <mergeCell ref="C3:E3"/>
    <mergeCell ref="F3:F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142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141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/>
      <c r="B5" s="2" t="s">
        <v>140</v>
      </c>
      <c r="C5" s="3">
        <v>1.9</v>
      </c>
      <c r="D5" s="3"/>
      <c r="E5" s="15"/>
      <c r="F5" s="24">
        <f aca="true" t="shared" si="0" ref="F5:F48">SUM(C5,D5)</f>
        <v>1.9</v>
      </c>
      <c r="G5" s="2"/>
      <c r="H5" s="3"/>
      <c r="I5" s="17"/>
      <c r="J5" s="3"/>
      <c r="K5" s="9"/>
    </row>
    <row r="6" spans="1:11" ht="15.75">
      <c r="A6" s="25"/>
      <c r="B6" s="2"/>
      <c r="C6" s="3"/>
      <c r="D6" s="3"/>
      <c r="E6" s="15"/>
      <c r="F6" s="24">
        <f t="shared" si="0"/>
        <v>0</v>
      </c>
      <c r="G6" s="2"/>
      <c r="H6" s="3"/>
      <c r="I6" s="17"/>
      <c r="J6" s="3"/>
      <c r="K6" s="9"/>
    </row>
    <row r="7" spans="1:11" ht="15.75">
      <c r="A7" s="25"/>
      <c r="B7" s="2"/>
      <c r="C7" s="3"/>
      <c r="D7" s="3"/>
      <c r="E7" s="15"/>
      <c r="F7" s="24">
        <f t="shared" si="0"/>
        <v>0</v>
      </c>
      <c r="G7" s="2"/>
      <c r="H7" s="3"/>
      <c r="I7" s="17"/>
      <c r="J7" s="3"/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2"/>
      <c r="H9" s="3"/>
      <c r="I9" s="17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1.9</v>
      </c>
      <c r="D48" s="19">
        <f>SUM(D5:D47)</f>
        <v>0</v>
      </c>
      <c r="E48" s="20"/>
      <c r="F48" s="21">
        <f t="shared" si="0"/>
        <v>1.9</v>
      </c>
      <c r="G48" s="22"/>
      <c r="H48" s="19">
        <f>SUM(H5:H47)</f>
        <v>0</v>
      </c>
      <c r="I48" s="20"/>
      <c r="J48" s="19">
        <f>SUM(J5:J47)</f>
        <v>0</v>
      </c>
      <c r="K48" s="23">
        <f>C48-H48</f>
        <v>1.9</v>
      </c>
    </row>
    <row r="51" spans="2:8" ht="15.75">
      <c r="B51" s="13" t="s">
        <v>4</v>
      </c>
      <c r="F51" s="10"/>
      <c r="G51" s="189" t="s">
        <v>139</v>
      </c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189" t="s">
        <v>138</v>
      </c>
      <c r="H53" s="190"/>
    </row>
    <row r="54" spans="6:8" ht="15">
      <c r="F54" s="11" t="s">
        <v>6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19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/>
      <c r="B5" s="2"/>
      <c r="C5" s="3"/>
      <c r="D5" s="3"/>
      <c r="E5" s="15"/>
      <c r="F5" s="24">
        <f>SUM(C5,D5)</f>
        <v>0</v>
      </c>
      <c r="G5" s="2"/>
      <c r="H5" s="3"/>
      <c r="I5" s="17"/>
      <c r="J5" s="3"/>
      <c r="K5" s="9"/>
    </row>
    <row r="6" spans="1:11" ht="15.75">
      <c r="A6" s="25"/>
      <c r="B6" s="2"/>
      <c r="C6" s="3"/>
      <c r="D6" s="3"/>
      <c r="E6" s="15"/>
      <c r="F6" s="24">
        <f aca="true" t="shared" si="0" ref="F6:F48">SUM(C6,D6)</f>
        <v>0</v>
      </c>
      <c r="G6" s="2"/>
      <c r="H6" s="3"/>
      <c r="I6" s="17"/>
      <c r="J6" s="3"/>
      <c r="K6" s="9"/>
    </row>
    <row r="7" spans="1:11" ht="15.75">
      <c r="A7" s="25"/>
      <c r="B7" s="2"/>
      <c r="C7" s="3"/>
      <c r="D7" s="3"/>
      <c r="E7" s="15"/>
      <c r="F7" s="24">
        <f t="shared" si="0"/>
        <v>0</v>
      </c>
      <c r="G7" s="2"/>
      <c r="H7" s="3"/>
      <c r="I7" s="17"/>
      <c r="J7" s="3"/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2"/>
      <c r="H9" s="3"/>
      <c r="I9" s="17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0</v>
      </c>
      <c r="E48" s="20"/>
      <c r="F48" s="21">
        <f t="shared" si="0"/>
        <v>0</v>
      </c>
      <c r="G48" s="22"/>
      <c r="H48" s="19">
        <f>SUM(H5:H47)</f>
        <v>0</v>
      </c>
      <c r="I48" s="20"/>
      <c r="J48" s="19">
        <f>SUM(J5:J47)</f>
        <v>0</v>
      </c>
      <c r="K48" s="23">
        <f>C48-H48</f>
        <v>0</v>
      </c>
    </row>
    <row r="51" spans="2:8" ht="15.75">
      <c r="B51" s="13" t="s">
        <v>4</v>
      </c>
      <c r="F51" s="10"/>
      <c r="G51" s="189"/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189"/>
      <c r="H53" s="190"/>
    </row>
    <row r="54" spans="6:8" ht="15">
      <c r="F54" s="11" t="s">
        <v>6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148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147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s="130" customFormat="1" ht="12.75">
      <c r="A5" s="6">
        <v>1</v>
      </c>
      <c r="B5" s="142" t="s">
        <v>146</v>
      </c>
      <c r="C5" s="34"/>
      <c r="D5" s="34">
        <v>38.115</v>
      </c>
      <c r="E5" s="27" t="s">
        <v>145</v>
      </c>
      <c r="F5" s="33">
        <f aca="true" t="shared" si="0" ref="F5:F25">SUM(C5,D5)</f>
        <v>38.115</v>
      </c>
      <c r="G5" s="142"/>
      <c r="H5" s="34"/>
      <c r="I5" s="27"/>
      <c r="J5" s="34"/>
      <c r="K5" s="138">
        <v>38.12</v>
      </c>
    </row>
    <row r="6" spans="1:11" s="130" customFormat="1" ht="12.75">
      <c r="A6" s="6"/>
      <c r="B6" s="142"/>
      <c r="C6" s="34"/>
      <c r="D6" s="34"/>
      <c r="E6" s="27"/>
      <c r="F6" s="33">
        <f t="shared" si="0"/>
        <v>0</v>
      </c>
      <c r="G6" s="142"/>
      <c r="H6" s="34"/>
      <c r="I6" s="143"/>
      <c r="J6" s="34"/>
      <c r="K6" s="138"/>
    </row>
    <row r="7" spans="1:11" s="130" customFormat="1" ht="12.75">
      <c r="A7" s="6"/>
      <c r="B7" s="142"/>
      <c r="C7" s="34"/>
      <c r="D7" s="34"/>
      <c r="E7" s="27"/>
      <c r="F7" s="33">
        <f t="shared" si="0"/>
        <v>0</v>
      </c>
      <c r="G7" s="142"/>
      <c r="H7" s="34"/>
      <c r="I7" s="143"/>
      <c r="J7" s="34"/>
      <c r="K7" s="138"/>
    </row>
    <row r="8" spans="1:11" s="130" customFormat="1" ht="12.75">
      <c r="A8" s="6"/>
      <c r="B8" s="142"/>
      <c r="C8" s="34"/>
      <c r="D8" s="34"/>
      <c r="E8" s="27"/>
      <c r="F8" s="33">
        <f t="shared" si="0"/>
        <v>0</v>
      </c>
      <c r="G8" s="142"/>
      <c r="H8" s="34"/>
      <c r="I8" s="143"/>
      <c r="J8" s="34"/>
      <c r="K8" s="138"/>
    </row>
    <row r="9" spans="1:11" s="130" customFormat="1" ht="12.75">
      <c r="A9" s="6"/>
      <c r="B9" s="142"/>
      <c r="C9" s="34"/>
      <c r="D9" s="34"/>
      <c r="E9" s="27"/>
      <c r="F9" s="33">
        <f t="shared" si="0"/>
        <v>0</v>
      </c>
      <c r="G9" s="142"/>
      <c r="H9" s="34"/>
      <c r="I9" s="143"/>
      <c r="J9" s="34"/>
      <c r="K9" s="138"/>
    </row>
    <row r="10" spans="1:11" s="130" customFormat="1" ht="12.75">
      <c r="A10" s="6"/>
      <c r="B10" s="142"/>
      <c r="C10" s="34"/>
      <c r="D10" s="34"/>
      <c r="E10" s="27"/>
      <c r="F10" s="33">
        <f t="shared" si="0"/>
        <v>0</v>
      </c>
      <c r="G10" s="8"/>
      <c r="H10" s="34"/>
      <c r="I10" s="27"/>
      <c r="J10" s="34"/>
      <c r="K10" s="138"/>
    </row>
    <row r="11" spans="1:11" s="130" customFormat="1" ht="12.75">
      <c r="A11" s="6"/>
      <c r="B11" s="142"/>
      <c r="C11" s="34"/>
      <c r="D11" s="34"/>
      <c r="E11" s="27"/>
      <c r="F11" s="33">
        <f t="shared" si="0"/>
        <v>0</v>
      </c>
      <c r="G11" s="8"/>
      <c r="H11" s="34"/>
      <c r="I11" s="27"/>
      <c r="J11" s="34"/>
      <c r="K11" s="138"/>
    </row>
    <row r="12" spans="1:11" s="130" customFormat="1" ht="12.75">
      <c r="A12" s="6"/>
      <c r="B12" s="142"/>
      <c r="C12" s="34"/>
      <c r="D12" s="34"/>
      <c r="E12" s="27"/>
      <c r="F12" s="33">
        <f t="shared" si="0"/>
        <v>0</v>
      </c>
      <c r="G12" s="142"/>
      <c r="H12" s="34"/>
      <c r="I12" s="27"/>
      <c r="J12" s="34"/>
      <c r="K12" s="138"/>
    </row>
    <row r="13" spans="1:11" s="130" customFormat="1" ht="12.75">
      <c r="A13" s="6"/>
      <c r="B13" s="142"/>
      <c r="C13" s="34"/>
      <c r="D13" s="34"/>
      <c r="E13" s="27"/>
      <c r="F13" s="33">
        <f t="shared" si="0"/>
        <v>0</v>
      </c>
      <c r="G13" s="142"/>
      <c r="H13" s="34"/>
      <c r="I13" s="27"/>
      <c r="J13" s="34"/>
      <c r="K13" s="138"/>
    </row>
    <row r="14" spans="1:11" s="130" customFormat="1" ht="12.75">
      <c r="A14" s="6"/>
      <c r="B14" s="142"/>
      <c r="C14" s="34"/>
      <c r="D14" s="34"/>
      <c r="E14" s="27"/>
      <c r="F14" s="33">
        <f t="shared" si="0"/>
        <v>0</v>
      </c>
      <c r="G14" s="142"/>
      <c r="H14" s="34"/>
      <c r="I14" s="27"/>
      <c r="J14" s="34"/>
      <c r="K14" s="138"/>
    </row>
    <row r="15" spans="1:11" s="130" customFormat="1" ht="12.75">
      <c r="A15" s="6"/>
      <c r="B15" s="142"/>
      <c r="C15" s="34"/>
      <c r="D15" s="34"/>
      <c r="E15" s="27"/>
      <c r="F15" s="33">
        <f t="shared" si="0"/>
        <v>0</v>
      </c>
      <c r="G15" s="142"/>
      <c r="H15" s="34"/>
      <c r="I15" s="27"/>
      <c r="J15" s="34"/>
      <c r="K15" s="138"/>
    </row>
    <row r="16" spans="1:11" s="130" customFormat="1" ht="12.75">
      <c r="A16" s="6"/>
      <c r="B16" s="142"/>
      <c r="C16" s="34"/>
      <c r="D16" s="34"/>
      <c r="E16" s="27"/>
      <c r="F16" s="33">
        <f t="shared" si="0"/>
        <v>0</v>
      </c>
      <c r="G16" s="142"/>
      <c r="H16" s="34"/>
      <c r="I16" s="27"/>
      <c r="J16" s="34"/>
      <c r="K16" s="138"/>
    </row>
    <row r="17" spans="1:11" s="130" customFormat="1" ht="12.75">
      <c r="A17" s="6"/>
      <c r="B17" s="142"/>
      <c r="C17" s="34"/>
      <c r="D17" s="34"/>
      <c r="E17" s="27"/>
      <c r="F17" s="33">
        <f t="shared" si="0"/>
        <v>0</v>
      </c>
      <c r="G17" s="142"/>
      <c r="H17" s="34"/>
      <c r="I17" s="27"/>
      <c r="J17" s="34"/>
      <c r="K17" s="138"/>
    </row>
    <row r="18" spans="1:11" s="130" customFormat="1" ht="12.75">
      <c r="A18" s="6"/>
      <c r="B18" s="142"/>
      <c r="C18" s="34"/>
      <c r="D18" s="34"/>
      <c r="E18" s="27"/>
      <c r="F18" s="33">
        <f t="shared" si="0"/>
        <v>0</v>
      </c>
      <c r="G18" s="142"/>
      <c r="H18" s="34"/>
      <c r="I18" s="27"/>
      <c r="J18" s="34"/>
      <c r="K18" s="138"/>
    </row>
    <row r="19" spans="1:11" s="130" customFormat="1" ht="12.75">
      <c r="A19" s="6"/>
      <c r="B19" s="142"/>
      <c r="C19" s="34"/>
      <c r="D19" s="34"/>
      <c r="E19" s="27"/>
      <c r="F19" s="33">
        <f t="shared" si="0"/>
        <v>0</v>
      </c>
      <c r="G19" s="142"/>
      <c r="H19" s="34"/>
      <c r="I19" s="27"/>
      <c r="J19" s="34"/>
      <c r="K19" s="138"/>
    </row>
    <row r="20" spans="1:11" s="130" customFormat="1" ht="12.75">
      <c r="A20" s="8"/>
      <c r="B20" s="142"/>
      <c r="C20" s="34"/>
      <c r="D20" s="34"/>
      <c r="E20" s="27"/>
      <c r="F20" s="33">
        <f t="shared" si="0"/>
        <v>0</v>
      </c>
      <c r="G20" s="142"/>
      <c r="H20" s="34"/>
      <c r="I20" s="27"/>
      <c r="J20" s="34"/>
      <c r="K20" s="138"/>
    </row>
    <row r="21" spans="1:11" s="130" customFormat="1" ht="12.75">
      <c r="A21" s="8"/>
      <c r="B21" s="142"/>
      <c r="C21" s="34"/>
      <c r="D21" s="34"/>
      <c r="E21" s="27"/>
      <c r="F21" s="33">
        <f t="shared" si="0"/>
        <v>0</v>
      </c>
      <c r="G21" s="142"/>
      <c r="H21" s="34"/>
      <c r="I21" s="27"/>
      <c r="J21" s="34"/>
      <c r="K21" s="138"/>
    </row>
    <row r="22" spans="1:11" s="130" customFormat="1" ht="12.75">
      <c r="A22" s="141"/>
      <c r="B22" s="137"/>
      <c r="C22" s="139"/>
      <c r="D22" s="139"/>
      <c r="E22" s="140"/>
      <c r="F22" s="33">
        <f t="shared" si="0"/>
        <v>0</v>
      </c>
      <c r="G22" s="137"/>
      <c r="H22" s="139"/>
      <c r="I22" s="140"/>
      <c r="J22" s="139"/>
      <c r="K22" s="138"/>
    </row>
    <row r="23" spans="1:11" s="130" customFormat="1" ht="12.75">
      <c r="A23" s="141"/>
      <c r="B23" s="137"/>
      <c r="C23" s="139"/>
      <c r="D23" s="139"/>
      <c r="E23" s="140"/>
      <c r="F23" s="33">
        <f t="shared" si="0"/>
        <v>0</v>
      </c>
      <c r="G23" s="137"/>
      <c r="H23" s="139"/>
      <c r="I23" s="140"/>
      <c r="J23" s="139"/>
      <c r="K23" s="138"/>
    </row>
    <row r="24" spans="1:11" s="130" customFormat="1" ht="12.75">
      <c r="A24" s="141"/>
      <c r="B24" s="137"/>
      <c r="C24" s="139"/>
      <c r="D24" s="139"/>
      <c r="E24" s="140"/>
      <c r="F24" s="33">
        <f t="shared" si="0"/>
        <v>0</v>
      </c>
      <c r="G24" s="137"/>
      <c r="H24" s="139"/>
      <c r="I24" s="140"/>
      <c r="J24" s="139"/>
      <c r="K24" s="138"/>
    </row>
    <row r="25" spans="1:11" s="130" customFormat="1" ht="12.75">
      <c r="A25" s="137"/>
      <c r="B25" s="136" t="s">
        <v>9</v>
      </c>
      <c r="C25" s="132">
        <f>SUM(C5:C24)</f>
        <v>0</v>
      </c>
      <c r="D25" s="132">
        <f>SUM(D5:D24)</f>
        <v>38.115</v>
      </c>
      <c r="E25" s="133"/>
      <c r="F25" s="135">
        <f t="shared" si="0"/>
        <v>38.115</v>
      </c>
      <c r="G25" s="134"/>
      <c r="H25" s="132">
        <f>SUM(H5:H24)</f>
        <v>0</v>
      </c>
      <c r="I25" s="133"/>
      <c r="J25" s="132">
        <f>SUM(J5:J24)</f>
        <v>0</v>
      </c>
      <c r="K25" s="131">
        <f>C25-H25</f>
        <v>0</v>
      </c>
    </row>
    <row r="28" spans="2:8" ht="15.75">
      <c r="B28" s="13" t="s">
        <v>4</v>
      </c>
      <c r="F28" s="10"/>
      <c r="G28" s="189" t="s">
        <v>144</v>
      </c>
      <c r="H28" s="190"/>
    </row>
    <row r="29" spans="2:8" ht="15">
      <c r="B29" s="13"/>
      <c r="F29" s="11" t="s">
        <v>6</v>
      </c>
      <c r="G29" s="12"/>
      <c r="H29" s="12"/>
    </row>
    <row r="30" spans="2:8" ht="15.75">
      <c r="B30" s="13" t="s">
        <v>5</v>
      </c>
      <c r="F30" s="10"/>
      <c r="G30" s="189" t="s">
        <v>143</v>
      </c>
      <c r="H30" s="190"/>
    </row>
    <row r="31" spans="6:8" ht="15">
      <c r="F31" s="11" t="s">
        <v>6</v>
      </c>
      <c r="G31" s="12"/>
      <c r="H31" s="12"/>
    </row>
  </sheetData>
  <sheetProtection/>
  <mergeCells count="10">
    <mergeCell ref="K3:K4"/>
    <mergeCell ref="A2:K2"/>
    <mergeCell ref="B1:J1"/>
    <mergeCell ref="C3:E3"/>
    <mergeCell ref="G30:H30"/>
    <mergeCell ref="G28:H28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152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151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/>
      <c r="B5" s="2"/>
      <c r="C5" s="3"/>
      <c r="D5" s="3"/>
      <c r="E5" s="15"/>
      <c r="F5" s="24">
        <f aca="true" t="shared" si="0" ref="F5:F48">SUM(C5,D5)</f>
        <v>0</v>
      </c>
      <c r="G5" s="2"/>
      <c r="H5" s="3"/>
      <c r="I5" s="17"/>
      <c r="J5" s="3"/>
      <c r="K5" s="9"/>
    </row>
    <row r="6" spans="1:11" ht="15.75">
      <c r="A6" s="25"/>
      <c r="B6" s="2"/>
      <c r="C6" s="3"/>
      <c r="D6" s="3"/>
      <c r="E6" s="15"/>
      <c r="F6" s="24">
        <f t="shared" si="0"/>
        <v>0</v>
      </c>
      <c r="G6" s="2"/>
      <c r="H6" s="3"/>
      <c r="I6" s="17"/>
      <c r="J6" s="3"/>
      <c r="K6" s="9"/>
    </row>
    <row r="7" spans="1:11" ht="15.75">
      <c r="A7" s="25"/>
      <c r="B7" s="2"/>
      <c r="C7" s="3"/>
      <c r="D7" s="3"/>
      <c r="E7" s="15"/>
      <c r="F7" s="24">
        <f t="shared" si="0"/>
        <v>0</v>
      </c>
      <c r="G7" s="2"/>
      <c r="H7" s="3"/>
      <c r="I7" s="17"/>
      <c r="J7" s="3"/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2"/>
      <c r="H9" s="3"/>
      <c r="I9" s="17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0</v>
      </c>
      <c r="E48" s="20"/>
      <c r="F48" s="21">
        <f t="shared" si="0"/>
        <v>0</v>
      </c>
      <c r="G48" s="22"/>
      <c r="H48" s="19">
        <f>SUM(H5:H47)</f>
        <v>0</v>
      </c>
      <c r="I48" s="20"/>
      <c r="J48" s="19">
        <f>SUM(J5:J47)</f>
        <v>0</v>
      </c>
      <c r="K48" s="23">
        <f>C48-H48</f>
        <v>0</v>
      </c>
    </row>
    <row r="51" spans="2:8" ht="15.75">
      <c r="B51" s="13" t="s">
        <v>4</v>
      </c>
      <c r="F51" s="10" t="s">
        <v>150</v>
      </c>
      <c r="G51" s="189"/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 t="s">
        <v>149</v>
      </c>
      <c r="G53" s="189"/>
      <c r="H53" s="190"/>
    </row>
    <row r="54" spans="6:8" ht="15">
      <c r="F54" s="11" t="s">
        <v>6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29.00390625" style="0" customWidth="1"/>
    <col min="3" max="3" width="8.57421875" style="0" customWidth="1"/>
    <col min="4" max="4" width="13.57421875" style="0" customWidth="1"/>
    <col min="5" max="5" width="33.140625" style="0" customWidth="1"/>
    <col min="6" max="6" width="12.28125" style="0" customWidth="1"/>
    <col min="7" max="7" width="11.140625" style="0" customWidth="1"/>
    <col min="8" max="8" width="9.00390625" style="0" customWidth="1"/>
    <col min="9" max="9" width="32.28125" style="0" customWidth="1"/>
    <col min="10" max="10" width="11.140625" style="0" customWidth="1"/>
    <col min="11" max="11" width="14.00390625" style="0" customWidth="1"/>
  </cols>
  <sheetData>
    <row r="1" spans="1:11" ht="61.5" customHeight="1">
      <c r="A1" s="1"/>
      <c r="B1" s="191" t="s">
        <v>174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216" t="s">
        <v>173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172</v>
      </c>
      <c r="K4" s="196"/>
    </row>
    <row r="5" spans="1:11" ht="47.25">
      <c r="A5" s="170">
        <v>1</v>
      </c>
      <c r="B5" s="170" t="s">
        <v>167</v>
      </c>
      <c r="C5" s="3"/>
      <c r="D5" s="156">
        <f>(15032.2+14163.6+3164.4+58926.6)/1000</f>
        <v>91.2868</v>
      </c>
      <c r="E5" s="171" t="s">
        <v>171</v>
      </c>
      <c r="F5" s="156">
        <f aca="true" t="shared" si="0" ref="F5:F17">D5</f>
        <v>91.2868</v>
      </c>
      <c r="G5" s="172">
        <v>2220</v>
      </c>
      <c r="H5" s="9"/>
      <c r="I5" s="171" t="str">
        <f>E5</f>
        <v>Медикаменти (вакцина) дитяча</v>
      </c>
      <c r="J5" s="156">
        <f>F5</f>
        <v>91.2868</v>
      </c>
      <c r="K5" s="156">
        <v>0</v>
      </c>
    </row>
    <row r="6" spans="1:11" ht="49.5" customHeight="1">
      <c r="A6" s="170">
        <v>2</v>
      </c>
      <c r="B6" s="170" t="s">
        <v>167</v>
      </c>
      <c r="C6" s="3"/>
      <c r="D6" s="156">
        <f>(22095.34+22095.34+22095.34+6628.6+9942.9+247331.73+44430.85+27426.45+13713.23+288800.52+74051.41)/1000</f>
        <v>778.6117100000001</v>
      </c>
      <c r="E6" s="171" t="s">
        <v>170</v>
      </c>
      <c r="F6" s="156">
        <f t="shared" si="0"/>
        <v>778.6117100000001</v>
      </c>
      <c r="G6" s="172">
        <v>2220</v>
      </c>
      <c r="H6" s="9"/>
      <c r="I6" s="171" t="s">
        <v>170</v>
      </c>
      <c r="J6" s="156">
        <f aca="true" t="shared" si="1" ref="J6:J17">F6</f>
        <v>778.6117100000001</v>
      </c>
      <c r="K6" s="156">
        <v>0</v>
      </c>
    </row>
    <row r="7" spans="1:11" ht="60" customHeight="1">
      <c r="A7" s="170">
        <v>3</v>
      </c>
      <c r="B7" s="170" t="s">
        <v>167</v>
      </c>
      <c r="C7" s="3"/>
      <c r="D7" s="156">
        <f>(818.35+818.35+818.35+245.5+368.26+0)/1000</f>
        <v>3.0688100000000005</v>
      </c>
      <c r="E7" s="171" t="s">
        <v>169</v>
      </c>
      <c r="F7" s="156">
        <f t="shared" si="0"/>
        <v>3.0688100000000005</v>
      </c>
      <c r="G7" s="172">
        <v>2220</v>
      </c>
      <c r="H7" s="9"/>
      <c r="I7" s="171" t="str">
        <f>E7</f>
        <v>Розчин для ін'єкцій прити гострої респіраторної хвороби COVID-19 (Sodium chloride)</v>
      </c>
      <c r="J7" s="156">
        <f t="shared" si="1"/>
        <v>3.0688100000000005</v>
      </c>
      <c r="K7" s="156">
        <v>0</v>
      </c>
    </row>
    <row r="8" spans="1:11" ht="48.75" customHeight="1">
      <c r="A8" s="170">
        <v>4</v>
      </c>
      <c r="B8" s="170" t="s">
        <v>167</v>
      </c>
      <c r="C8" s="3"/>
      <c r="D8" s="156">
        <f>(148.25+148.25+148.25+370.62+44.47+66.71+123.12+61.56+2079.36+533.17+47.83+23.92+23.92+0)/1000</f>
        <v>3.81943</v>
      </c>
      <c r="E8" s="171" t="s">
        <v>168</v>
      </c>
      <c r="F8" s="156">
        <f t="shared" si="0"/>
        <v>3.81943</v>
      </c>
      <c r="G8" s="172">
        <v>2220</v>
      </c>
      <c r="H8" s="9"/>
      <c r="I8" s="171" t="str">
        <f>E8</f>
        <v>Шприци  ін'єкційні стерильні ( 0,3ml, 2ml)</v>
      </c>
      <c r="J8" s="156">
        <f t="shared" si="1"/>
        <v>3.81943</v>
      </c>
      <c r="K8" s="156">
        <v>0</v>
      </c>
    </row>
    <row r="9" spans="1:11" ht="68.25" customHeight="1">
      <c r="A9" s="170">
        <v>5</v>
      </c>
      <c r="B9" s="170" t="s">
        <v>167</v>
      </c>
      <c r="C9" s="3"/>
      <c r="D9" s="156">
        <f>(15.48+15.48+15.49+15.49+123.07+24.61+12.31+12.31+435.75)/1000</f>
        <v>0.66999</v>
      </c>
      <c r="E9" s="171" t="s">
        <v>166</v>
      </c>
      <c r="F9" s="156">
        <f t="shared" si="0"/>
        <v>0.66999</v>
      </c>
      <c r="G9" s="172">
        <v>2220</v>
      </c>
      <c r="H9" s="9"/>
      <c r="I9" s="180" t="s">
        <v>166</v>
      </c>
      <c r="J9" s="156">
        <f t="shared" si="1"/>
        <v>0.66999</v>
      </c>
      <c r="K9" s="156">
        <v>0</v>
      </c>
    </row>
    <row r="10" spans="1:11" ht="68.25" customHeight="1">
      <c r="A10" s="170">
        <v>6</v>
      </c>
      <c r="B10" s="170" t="s">
        <v>165</v>
      </c>
      <c r="C10" s="3"/>
      <c r="D10" s="157">
        <f>(6566+2000+142+2900+8535.25+840+200+1932+9700+2060+900+19010+83+500+532)/1000</f>
        <v>55.90025</v>
      </c>
      <c r="E10" s="171" t="s">
        <v>162</v>
      </c>
      <c r="F10" s="157">
        <f t="shared" si="0"/>
        <v>55.90025</v>
      </c>
      <c r="G10" s="158">
        <v>2220</v>
      </c>
      <c r="H10" s="9"/>
      <c r="I10" s="171" t="s">
        <v>162</v>
      </c>
      <c r="J10" s="157">
        <f t="shared" si="1"/>
        <v>55.90025</v>
      </c>
      <c r="K10" s="157">
        <v>0</v>
      </c>
    </row>
    <row r="11" spans="1:11" s="173" customFormat="1" ht="68.25" customHeight="1">
      <c r="A11" s="179">
        <v>7</v>
      </c>
      <c r="B11" s="179" t="s">
        <v>164</v>
      </c>
      <c r="C11" s="178"/>
      <c r="D11" s="174">
        <f>(30000+1660+4320+34040+10669.64+90864.06-31420.75)/1000</f>
        <v>140.13295000000002</v>
      </c>
      <c r="E11" s="175" t="s">
        <v>162</v>
      </c>
      <c r="F11" s="174">
        <f t="shared" si="0"/>
        <v>140.13295000000002</v>
      </c>
      <c r="G11" s="177">
        <v>2220</v>
      </c>
      <c r="H11" s="176"/>
      <c r="I11" s="175" t="str">
        <f aca="true" t="shared" si="2" ref="I11:I17">E11</f>
        <v>Лікарські засоби та вироби медичного призначення</v>
      </c>
      <c r="J11" s="174">
        <f t="shared" si="1"/>
        <v>140.13295000000002</v>
      </c>
      <c r="K11" s="174">
        <v>0</v>
      </c>
    </row>
    <row r="12" spans="1:11" s="173" customFormat="1" ht="68.25" customHeight="1">
      <c r="A12" s="179">
        <v>8</v>
      </c>
      <c r="B12" s="179" t="s">
        <v>164</v>
      </c>
      <c r="C12" s="178"/>
      <c r="D12" s="174">
        <f>31420.75/1000</f>
        <v>31.42075</v>
      </c>
      <c r="E12" s="175" t="s">
        <v>155</v>
      </c>
      <c r="F12" s="174">
        <f t="shared" si="0"/>
        <v>31.42075</v>
      </c>
      <c r="G12" s="177">
        <v>3110</v>
      </c>
      <c r="H12" s="176"/>
      <c r="I12" s="175" t="str">
        <f t="shared" si="2"/>
        <v>Вироби медичного призначення</v>
      </c>
      <c r="J12" s="174">
        <f t="shared" si="1"/>
        <v>31.42075</v>
      </c>
      <c r="K12" s="174">
        <v>0</v>
      </c>
    </row>
    <row r="13" spans="1:11" ht="68.25" customHeight="1">
      <c r="A13" s="170">
        <v>9</v>
      </c>
      <c r="B13" s="170" t="s">
        <v>163</v>
      </c>
      <c r="C13" s="3"/>
      <c r="D13" s="157">
        <f>(267+350+100+50+36)/1000</f>
        <v>0.803</v>
      </c>
      <c r="E13" s="171" t="s">
        <v>162</v>
      </c>
      <c r="F13" s="157">
        <f t="shared" si="0"/>
        <v>0.803</v>
      </c>
      <c r="G13" s="158">
        <v>2220</v>
      </c>
      <c r="H13" s="9"/>
      <c r="I13" s="171" t="str">
        <f t="shared" si="2"/>
        <v>Лікарські засоби та вироби медичного призначення</v>
      </c>
      <c r="J13" s="156">
        <f t="shared" si="1"/>
        <v>0.803</v>
      </c>
      <c r="K13" s="156">
        <v>0</v>
      </c>
    </row>
    <row r="14" spans="1:11" ht="102" customHeight="1">
      <c r="A14" s="170">
        <v>10</v>
      </c>
      <c r="B14" s="170" t="s">
        <v>158</v>
      </c>
      <c r="C14" s="3"/>
      <c r="D14" s="156">
        <f>209773/1000</f>
        <v>209.773</v>
      </c>
      <c r="E14" s="171" t="s">
        <v>161</v>
      </c>
      <c r="F14" s="156">
        <f t="shared" si="0"/>
        <v>209.773</v>
      </c>
      <c r="G14" s="172">
        <v>2220</v>
      </c>
      <c r="H14" s="9"/>
      <c r="I14" s="171" t="str">
        <f t="shared" si="2"/>
        <v>Тест для виявлення прихованої крові в калі CITO TEST, або еквівалент (38217 Прихована кров у калі, швидкий тест)</v>
      </c>
      <c r="J14" s="156">
        <f t="shared" si="1"/>
        <v>209.773</v>
      </c>
      <c r="K14" s="156">
        <v>0</v>
      </c>
    </row>
    <row r="15" spans="1:11" ht="78.75" customHeight="1">
      <c r="A15" s="170">
        <v>11</v>
      </c>
      <c r="B15" s="170" t="s">
        <v>160</v>
      </c>
      <c r="C15" s="3"/>
      <c r="D15" s="156">
        <f>(9355.84+3958.8+8886.32)/1000</f>
        <v>22.20096</v>
      </c>
      <c r="E15" s="171" t="s">
        <v>159</v>
      </c>
      <c r="F15" s="156">
        <f t="shared" si="0"/>
        <v>22.20096</v>
      </c>
      <c r="G15" s="172">
        <v>2220</v>
      </c>
      <c r="H15" s="9"/>
      <c r="I15" s="171" t="str">
        <f t="shared" si="2"/>
        <v>Швидкий тест для визначення гепатиту С,В; швидкий (експрес) тест д/виявлення антитіл до ВІЛ) І,ІІ,ІІІ досдідження</v>
      </c>
      <c r="J15" s="156">
        <f t="shared" si="1"/>
        <v>22.20096</v>
      </c>
      <c r="K15" s="156">
        <v>0</v>
      </c>
    </row>
    <row r="16" spans="1:11" ht="78.75" customHeight="1">
      <c r="A16" s="170">
        <v>12</v>
      </c>
      <c r="B16" s="170" t="s">
        <v>158</v>
      </c>
      <c r="C16" s="3"/>
      <c r="D16" s="156">
        <f>152095.46/1000</f>
        <v>152.09546</v>
      </c>
      <c r="E16" s="171" t="s">
        <v>157</v>
      </c>
      <c r="F16" s="156">
        <f t="shared" si="0"/>
        <v>152.09546</v>
      </c>
      <c r="G16" s="172">
        <v>3110</v>
      </c>
      <c r="H16" s="9"/>
      <c r="I16" s="171" t="str">
        <f t="shared" si="2"/>
        <v>Обладнання для зберігання вакцин( холодильники та морозильні камери)</v>
      </c>
      <c r="J16" s="157">
        <f t="shared" si="1"/>
        <v>152.09546</v>
      </c>
      <c r="K16" s="157"/>
    </row>
    <row r="17" spans="1:11" ht="82.5" customHeight="1">
      <c r="A17" s="170">
        <v>13</v>
      </c>
      <c r="B17" s="170" t="s">
        <v>156</v>
      </c>
      <c r="C17" s="3"/>
      <c r="D17" s="157">
        <f>1736.7/1000</f>
        <v>1.7367000000000001</v>
      </c>
      <c r="E17" s="171" t="s">
        <v>155</v>
      </c>
      <c r="F17" s="157">
        <f t="shared" si="0"/>
        <v>1.7367000000000001</v>
      </c>
      <c r="G17" s="158">
        <v>2220</v>
      </c>
      <c r="H17" s="9"/>
      <c r="I17" s="171" t="str">
        <f t="shared" si="2"/>
        <v>Вироби медичного призначення</v>
      </c>
      <c r="J17" s="156">
        <f t="shared" si="1"/>
        <v>1.7367000000000001</v>
      </c>
      <c r="K17" s="156">
        <v>0</v>
      </c>
    </row>
    <row r="18" spans="1:11" s="162" customFormat="1" ht="30.75" customHeight="1">
      <c r="A18" s="170">
        <v>14</v>
      </c>
      <c r="B18" s="169" t="s">
        <v>11</v>
      </c>
      <c r="C18" s="168"/>
      <c r="D18" s="166"/>
      <c r="E18" s="167"/>
      <c r="F18" s="166">
        <v>0</v>
      </c>
      <c r="G18" s="165"/>
      <c r="H18" s="164"/>
      <c r="I18" s="163"/>
      <c r="J18" s="156">
        <v>0</v>
      </c>
      <c r="K18" s="156">
        <v>2.33</v>
      </c>
    </row>
    <row r="19" spans="1:11" ht="29.25" customHeight="1">
      <c r="A19" s="4"/>
      <c r="B19" s="161" t="s">
        <v>9</v>
      </c>
      <c r="C19" s="160"/>
      <c r="D19" s="157">
        <f>SUM(D5:D18)</f>
        <v>1491.51981</v>
      </c>
      <c r="E19" s="159"/>
      <c r="F19" s="157">
        <f>SUM(F5:F18)</f>
        <v>1491.51981</v>
      </c>
      <c r="G19" s="158"/>
      <c r="H19" s="157">
        <f>SUM(H5:H14)</f>
        <v>0</v>
      </c>
      <c r="I19" s="157"/>
      <c r="J19" s="156">
        <f>SUM(J5:J18)</f>
        <v>1491.51981</v>
      </c>
      <c r="K19" s="156">
        <v>2.33</v>
      </c>
    </row>
    <row r="20" spans="2:11" ht="15.75">
      <c r="B20" s="145"/>
      <c r="D20" s="145"/>
      <c r="E20" s="145"/>
      <c r="F20" s="145"/>
      <c r="G20" s="145"/>
      <c r="H20" s="155"/>
      <c r="I20" s="155"/>
      <c r="J20" s="155"/>
      <c r="K20" s="155"/>
    </row>
    <row r="21" spans="2:11" ht="15.75">
      <c r="B21" s="154"/>
      <c r="D21" s="145"/>
      <c r="E21" s="145"/>
      <c r="F21" s="146"/>
      <c r="G21" s="146"/>
      <c r="H21" s="153"/>
      <c r="I21" s="153"/>
      <c r="J21" s="152"/>
      <c r="K21" s="152"/>
    </row>
    <row r="22" spans="1:11" ht="18.75">
      <c r="A22" s="144"/>
      <c r="B22" s="150" t="s">
        <v>24</v>
      </c>
      <c r="C22" s="144"/>
      <c r="D22" s="146"/>
      <c r="E22" s="146"/>
      <c r="F22" s="149"/>
      <c r="G22" s="214" t="s">
        <v>154</v>
      </c>
      <c r="H22" s="215"/>
      <c r="I22" s="146"/>
      <c r="J22" s="145"/>
      <c r="K22" s="145"/>
    </row>
    <row r="23" spans="1:11" ht="15.75">
      <c r="A23" s="144"/>
      <c r="B23" s="151"/>
      <c r="C23" s="144"/>
      <c r="D23" s="146"/>
      <c r="E23" s="146"/>
      <c r="F23" s="148" t="s">
        <v>6</v>
      </c>
      <c r="G23" s="147"/>
      <c r="H23" s="147"/>
      <c r="I23" s="146"/>
      <c r="J23" s="145"/>
      <c r="K23" s="145"/>
    </row>
    <row r="24" spans="1:11" ht="18.75">
      <c r="A24" s="144"/>
      <c r="B24" s="150" t="s">
        <v>5</v>
      </c>
      <c r="C24" s="144"/>
      <c r="D24" s="146"/>
      <c r="E24" s="146"/>
      <c r="F24" s="149"/>
      <c r="G24" s="214" t="s">
        <v>153</v>
      </c>
      <c r="H24" s="215"/>
      <c r="I24" s="146"/>
      <c r="J24" s="145"/>
      <c r="K24" s="145"/>
    </row>
    <row r="25" spans="1:11" ht="15.75">
      <c r="A25" s="144"/>
      <c r="B25" s="144"/>
      <c r="C25" s="144"/>
      <c r="D25" s="146"/>
      <c r="E25" s="146"/>
      <c r="F25" s="148" t="s">
        <v>6</v>
      </c>
      <c r="G25" s="147"/>
      <c r="H25" s="147"/>
      <c r="I25" s="146"/>
      <c r="J25" s="145"/>
      <c r="K25" s="145"/>
    </row>
    <row r="26" spans="2:9" ht="15.75">
      <c r="B26" s="144"/>
      <c r="C26" s="144"/>
      <c r="F26" s="144"/>
      <c r="G26" s="144"/>
      <c r="H26" s="144"/>
      <c r="I26" s="144"/>
    </row>
    <row r="27" spans="2:3" ht="15.75">
      <c r="B27" s="144"/>
      <c r="C27" s="144"/>
    </row>
    <row r="28" spans="2:3" ht="15.75">
      <c r="B28" s="144"/>
      <c r="C28" s="144"/>
    </row>
  </sheetData>
  <sheetProtection/>
  <mergeCells count="10">
    <mergeCell ref="G22:H22"/>
    <mergeCell ref="G24:H24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F5" sqref="F5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191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63">
      <c r="A5" s="25">
        <v>1</v>
      </c>
      <c r="B5" s="181" t="s">
        <v>183</v>
      </c>
      <c r="C5" s="3"/>
      <c r="D5" s="3">
        <v>47.48</v>
      </c>
      <c r="E5" s="15" t="s">
        <v>190</v>
      </c>
      <c r="F5" s="24">
        <f aca="true" t="shared" si="0" ref="F5:F48">SUM(C5,D5)</f>
        <v>47.48</v>
      </c>
      <c r="G5" s="2"/>
      <c r="H5" s="3"/>
      <c r="I5" s="15" t="s">
        <v>189</v>
      </c>
      <c r="J5" s="3">
        <v>47.48</v>
      </c>
      <c r="K5" s="9"/>
    </row>
    <row r="6" spans="1:11" ht="94.5">
      <c r="A6" s="25">
        <v>2</v>
      </c>
      <c r="B6" s="181" t="s">
        <v>183</v>
      </c>
      <c r="C6" s="3"/>
      <c r="D6" s="3">
        <v>45</v>
      </c>
      <c r="E6" s="15" t="s">
        <v>179</v>
      </c>
      <c r="F6" s="24">
        <f t="shared" si="0"/>
        <v>45</v>
      </c>
      <c r="G6" s="2"/>
      <c r="H6" s="3"/>
      <c r="I6" s="17" t="s">
        <v>188</v>
      </c>
      <c r="J6" s="3">
        <v>45</v>
      </c>
      <c r="K6" s="9"/>
    </row>
    <row r="7" spans="1:11" ht="94.5">
      <c r="A7" s="25">
        <v>3</v>
      </c>
      <c r="B7" s="181" t="s">
        <v>183</v>
      </c>
      <c r="C7" s="3"/>
      <c r="D7" s="3">
        <v>5.32</v>
      </c>
      <c r="E7" s="15" t="s">
        <v>179</v>
      </c>
      <c r="F7" s="24">
        <f t="shared" si="0"/>
        <v>5.32</v>
      </c>
      <c r="G7" s="2"/>
      <c r="H7" s="3"/>
      <c r="I7" s="17" t="s">
        <v>187</v>
      </c>
      <c r="J7" s="3">
        <v>5.32</v>
      </c>
      <c r="K7" s="9"/>
    </row>
    <row r="8" spans="1:11" ht="78.75">
      <c r="A8" s="25">
        <v>4</v>
      </c>
      <c r="B8" s="181" t="s">
        <v>183</v>
      </c>
      <c r="C8" s="3"/>
      <c r="D8" s="3">
        <v>871.99</v>
      </c>
      <c r="E8" s="15" t="s">
        <v>186</v>
      </c>
      <c r="F8" s="24">
        <f t="shared" si="0"/>
        <v>871.99</v>
      </c>
      <c r="G8" s="2"/>
      <c r="H8" s="3"/>
      <c r="I8" s="15" t="s">
        <v>185</v>
      </c>
      <c r="J8" s="3">
        <v>871.99</v>
      </c>
      <c r="K8" s="9"/>
    </row>
    <row r="9" spans="1:11" ht="63">
      <c r="A9" s="25">
        <v>4</v>
      </c>
      <c r="B9" s="181" t="s">
        <v>183</v>
      </c>
      <c r="C9" s="3"/>
      <c r="D9" s="3">
        <v>85.71</v>
      </c>
      <c r="E9" s="15" t="s">
        <v>184</v>
      </c>
      <c r="F9" s="24">
        <f t="shared" si="0"/>
        <v>85.71</v>
      </c>
      <c r="G9" s="2"/>
      <c r="H9" s="3"/>
      <c r="I9" s="15" t="s">
        <v>184</v>
      </c>
      <c r="J9" s="3">
        <v>85.71</v>
      </c>
      <c r="K9" s="9"/>
    </row>
    <row r="10" spans="1:11" ht="94.5">
      <c r="A10" s="25">
        <v>6</v>
      </c>
      <c r="B10" s="181" t="s">
        <v>183</v>
      </c>
      <c r="C10" s="3"/>
      <c r="D10" s="3">
        <v>31.16</v>
      </c>
      <c r="E10" s="15" t="s">
        <v>182</v>
      </c>
      <c r="F10" s="24">
        <f t="shared" si="0"/>
        <v>31.16</v>
      </c>
      <c r="G10" s="14"/>
      <c r="H10" s="3"/>
      <c r="I10" s="15" t="s">
        <v>181</v>
      </c>
      <c r="J10" s="3">
        <v>31.16</v>
      </c>
      <c r="K10" s="9"/>
    </row>
    <row r="11" spans="1:11" ht="94.5">
      <c r="A11" s="25">
        <v>7</v>
      </c>
      <c r="B11" s="181" t="s">
        <v>180</v>
      </c>
      <c r="C11" s="3"/>
      <c r="D11" s="3">
        <v>2.38</v>
      </c>
      <c r="E11" s="15" t="s">
        <v>179</v>
      </c>
      <c r="F11" s="24">
        <f t="shared" si="0"/>
        <v>2.38</v>
      </c>
      <c r="G11" s="14"/>
      <c r="H11" s="3"/>
      <c r="I11" s="15" t="s">
        <v>178</v>
      </c>
      <c r="J11" s="3">
        <v>2.38</v>
      </c>
      <c r="K11" s="9"/>
    </row>
    <row r="12" spans="1:11" ht="15.75">
      <c r="A12" s="25">
        <v>8</v>
      </c>
      <c r="B12" s="181"/>
      <c r="C12" s="3"/>
      <c r="D12" s="3"/>
      <c r="E12" s="15"/>
      <c r="F12" s="24">
        <f t="shared" si="0"/>
        <v>0</v>
      </c>
      <c r="G12" s="2"/>
      <c r="H12" s="3"/>
      <c r="I12" s="17"/>
      <c r="J12" s="3"/>
      <c r="K12" s="9"/>
    </row>
    <row r="13" spans="1:11" ht="15.75">
      <c r="A13" s="14">
        <v>9</v>
      </c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1089.0400000000002</v>
      </c>
      <c r="E48" s="20"/>
      <c r="F48" s="21">
        <f t="shared" si="0"/>
        <v>1089.0400000000002</v>
      </c>
      <c r="G48" s="22"/>
      <c r="H48" s="19">
        <f>SUM(H5:H47)</f>
        <v>0</v>
      </c>
      <c r="I48" s="20"/>
      <c r="J48" s="19">
        <f>SUM(J5:J47)</f>
        <v>1089.0400000000002</v>
      </c>
      <c r="K48" s="23">
        <f>C48-H48</f>
        <v>0</v>
      </c>
    </row>
    <row r="51" spans="2:8" ht="15.75">
      <c r="B51" s="13" t="s">
        <v>4</v>
      </c>
      <c r="F51" s="10"/>
      <c r="G51" s="189" t="s">
        <v>177</v>
      </c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189" t="s">
        <v>176</v>
      </c>
      <c r="H53" s="190"/>
    </row>
    <row r="54" spans="2:8" ht="15">
      <c r="B54" t="s">
        <v>175</v>
      </c>
      <c r="F54" s="11" t="s">
        <v>6</v>
      </c>
      <c r="G54" s="12"/>
      <c r="H54" s="12"/>
    </row>
  </sheetData>
  <sheetProtection/>
  <mergeCells count="10">
    <mergeCell ref="G51:H51"/>
    <mergeCell ref="G53:H53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90" zoomScaleNormal="90" zoomScalePageLayoutView="0" workbookViewId="0" topLeftCell="A1">
      <selection activeCell="B1" sqref="B1:J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49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15">
      <c r="A2" s="193" t="s">
        <v>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48</v>
      </c>
      <c r="B3" s="194" t="s">
        <v>7</v>
      </c>
      <c r="C3" s="195" t="s">
        <v>1</v>
      </c>
      <c r="D3" s="195"/>
      <c r="E3" s="195"/>
      <c r="F3" s="195" t="s">
        <v>47</v>
      </c>
      <c r="G3" s="195" t="s">
        <v>14</v>
      </c>
      <c r="H3" s="195"/>
      <c r="I3" s="195"/>
      <c r="J3" s="195"/>
      <c r="K3" s="196" t="s">
        <v>46</v>
      </c>
    </row>
    <row r="4" spans="1:11" ht="158.25" customHeight="1">
      <c r="A4" s="194"/>
      <c r="B4" s="194"/>
      <c r="C4" s="6" t="s">
        <v>45</v>
      </c>
      <c r="D4" s="6" t="s">
        <v>44</v>
      </c>
      <c r="E4" s="6" t="s">
        <v>12</v>
      </c>
      <c r="F4" s="195"/>
      <c r="G4" s="7" t="s">
        <v>8</v>
      </c>
      <c r="H4" s="6" t="s">
        <v>43</v>
      </c>
      <c r="I4" s="6" t="s">
        <v>13</v>
      </c>
      <c r="J4" s="6" t="s">
        <v>43</v>
      </c>
      <c r="K4" s="196"/>
    </row>
    <row r="5" spans="1:11" ht="15.75">
      <c r="A5" s="25">
        <v>1</v>
      </c>
      <c r="B5" s="2" t="s">
        <v>11</v>
      </c>
      <c r="C5" s="3">
        <v>4</v>
      </c>
      <c r="D5" s="3">
        <v>0</v>
      </c>
      <c r="E5" s="15"/>
      <c r="F5" s="24">
        <f aca="true" t="shared" si="0" ref="F5:F45">SUM(C5,D5)</f>
        <v>4</v>
      </c>
      <c r="G5" s="2"/>
      <c r="H5" s="3">
        <v>0</v>
      </c>
      <c r="I5" s="17"/>
      <c r="J5" s="3">
        <v>0</v>
      </c>
      <c r="K5" s="9">
        <v>33.815</v>
      </c>
    </row>
    <row r="6" spans="1:11" ht="15.75">
      <c r="A6" s="25">
        <v>2</v>
      </c>
      <c r="B6" s="27" t="s">
        <v>42</v>
      </c>
      <c r="C6" s="3">
        <v>7.5</v>
      </c>
      <c r="D6" s="3">
        <v>0</v>
      </c>
      <c r="E6" s="15"/>
      <c r="F6" s="24">
        <f t="shared" si="0"/>
        <v>7.5</v>
      </c>
      <c r="G6" s="2"/>
      <c r="H6" s="3">
        <v>0</v>
      </c>
      <c r="I6" s="17"/>
      <c r="J6" s="3">
        <v>0</v>
      </c>
      <c r="K6" s="9"/>
    </row>
    <row r="7" spans="1:11" ht="31.5">
      <c r="A7" s="25">
        <v>3</v>
      </c>
      <c r="B7" s="15" t="s">
        <v>41</v>
      </c>
      <c r="C7" s="3"/>
      <c r="D7" s="3">
        <v>45.8</v>
      </c>
      <c r="E7" s="15" t="s">
        <v>40</v>
      </c>
      <c r="F7" s="24">
        <f t="shared" si="0"/>
        <v>45.8</v>
      </c>
      <c r="G7" s="2"/>
      <c r="H7" s="3"/>
      <c r="I7" s="17" t="s">
        <v>40</v>
      </c>
      <c r="J7" s="3">
        <v>45.8</v>
      </c>
      <c r="K7" s="9"/>
    </row>
    <row r="8" spans="1:11" ht="31.5">
      <c r="A8" s="25">
        <v>4</v>
      </c>
      <c r="B8" s="15" t="s">
        <v>39</v>
      </c>
      <c r="C8" s="3"/>
      <c r="D8" s="3">
        <v>60</v>
      </c>
      <c r="E8" s="15" t="s">
        <v>38</v>
      </c>
      <c r="F8" s="24">
        <f t="shared" si="0"/>
        <v>60</v>
      </c>
      <c r="G8" s="2"/>
      <c r="H8" s="3"/>
      <c r="I8" s="15" t="s">
        <v>38</v>
      </c>
      <c r="J8" s="3">
        <v>60</v>
      </c>
      <c r="K8" s="9"/>
    </row>
    <row r="9" spans="1:11" ht="47.25">
      <c r="A9" s="25"/>
      <c r="B9" s="2"/>
      <c r="C9" s="3"/>
      <c r="D9" s="3">
        <v>103.8</v>
      </c>
      <c r="E9" s="15" t="s">
        <v>37</v>
      </c>
      <c r="F9" s="24">
        <f t="shared" si="0"/>
        <v>103.8</v>
      </c>
      <c r="G9" s="2"/>
      <c r="H9" s="3"/>
      <c r="I9" s="15" t="s">
        <v>37</v>
      </c>
      <c r="J9" s="3">
        <v>103.8</v>
      </c>
      <c r="K9" s="9"/>
    </row>
    <row r="10" spans="1:11" ht="31.5" customHeight="1">
      <c r="A10" s="25"/>
      <c r="B10" s="2"/>
      <c r="C10" s="3"/>
      <c r="D10" s="3">
        <v>24</v>
      </c>
      <c r="E10" s="15" t="s">
        <v>36</v>
      </c>
      <c r="F10" s="24">
        <f t="shared" si="0"/>
        <v>24</v>
      </c>
      <c r="G10" s="14"/>
      <c r="H10" s="3"/>
      <c r="I10" s="15" t="s">
        <v>36</v>
      </c>
      <c r="J10" s="3">
        <v>24</v>
      </c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7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4"/>
      <c r="B45" s="18" t="s">
        <v>9</v>
      </c>
      <c r="C45" s="19">
        <f>SUM(C5:C44)</f>
        <v>11.5</v>
      </c>
      <c r="D45" s="19">
        <f>SUM(D5:D44)</f>
        <v>233.6</v>
      </c>
      <c r="E45" s="20"/>
      <c r="F45" s="21">
        <f t="shared" si="0"/>
        <v>245.1</v>
      </c>
      <c r="G45" s="22"/>
      <c r="H45" s="19">
        <f>SUM(H5:H44)</f>
        <v>0</v>
      </c>
      <c r="I45" s="20"/>
      <c r="J45" s="19">
        <f>SUM(J5:J44)</f>
        <v>233.6</v>
      </c>
      <c r="K45" s="23">
        <f>C45-H45</f>
        <v>11.5</v>
      </c>
    </row>
    <row r="48" spans="2:8" ht="15.75">
      <c r="B48" s="13" t="s">
        <v>35</v>
      </c>
      <c r="F48" s="10"/>
      <c r="G48" s="189" t="s">
        <v>34</v>
      </c>
      <c r="H48" s="190"/>
    </row>
    <row r="49" spans="2:8" ht="15">
      <c r="B49" s="13"/>
      <c r="F49" s="11" t="s">
        <v>6</v>
      </c>
      <c r="G49" s="12"/>
      <c r="H49" s="12"/>
    </row>
    <row r="50" spans="2:8" ht="15.75">
      <c r="B50" s="13" t="s">
        <v>5</v>
      </c>
      <c r="F50" s="10"/>
      <c r="G50" s="189" t="s">
        <v>33</v>
      </c>
      <c r="H50" s="190"/>
    </row>
    <row r="51" spans="6:8" ht="15">
      <c r="F51" s="11" t="s">
        <v>6</v>
      </c>
      <c r="G51" s="12"/>
      <c r="H51" s="12"/>
    </row>
  </sheetData>
  <sheetProtection/>
  <mergeCells count="10">
    <mergeCell ref="G3:J3"/>
    <mergeCell ref="K3:K4"/>
    <mergeCell ref="G48:H48"/>
    <mergeCell ref="G50:H50"/>
    <mergeCell ref="B1:J1"/>
    <mergeCell ref="A2:K2"/>
    <mergeCell ref="A3:A4"/>
    <mergeCell ref="B3:B4"/>
    <mergeCell ref="C3:E3"/>
    <mergeCell ref="F3:F4"/>
  </mergeCells>
  <printOptions/>
  <pageMargins left="0.7086614173228347" right="0.7086614173228347" top="0.5511811023622047" bottom="0.35433070866141736" header="0.31496062992125984" footer="0.31496062992125984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80" zoomScaleNormal="80" zoomScalePageLayoutView="0" workbookViewId="0" topLeftCell="A1">
      <selection activeCell="B2" sqref="B2:J2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2" spans="1:11" ht="62.25" customHeight="1">
      <c r="A2" s="1"/>
      <c r="B2" s="191" t="s">
        <v>68</v>
      </c>
      <c r="C2" s="192"/>
      <c r="D2" s="192"/>
      <c r="E2" s="192"/>
      <c r="F2" s="192"/>
      <c r="G2" s="192"/>
      <c r="H2" s="192"/>
      <c r="I2" s="192"/>
      <c r="J2" s="192"/>
      <c r="K2" s="1"/>
    </row>
    <row r="3" spans="1:11" ht="21.75" customHeight="1">
      <c r="A3" s="193" t="s">
        <v>67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44.25" customHeight="1">
      <c r="A4" s="194" t="s">
        <v>3</v>
      </c>
      <c r="B4" s="194" t="s">
        <v>7</v>
      </c>
      <c r="C4" s="195" t="s">
        <v>1</v>
      </c>
      <c r="D4" s="195"/>
      <c r="E4" s="195"/>
      <c r="F4" s="195" t="s">
        <v>0</v>
      </c>
      <c r="G4" s="195" t="s">
        <v>14</v>
      </c>
      <c r="H4" s="195"/>
      <c r="I4" s="195"/>
      <c r="J4" s="195"/>
      <c r="K4" s="196" t="s">
        <v>18</v>
      </c>
    </row>
    <row r="5" spans="1:11" ht="140.25">
      <c r="A5" s="194"/>
      <c r="B5" s="194"/>
      <c r="C5" s="6" t="s">
        <v>15</v>
      </c>
      <c r="D5" s="6" t="s">
        <v>16</v>
      </c>
      <c r="E5" s="6" t="s">
        <v>12</v>
      </c>
      <c r="F5" s="195"/>
      <c r="G5" s="7" t="s">
        <v>8</v>
      </c>
      <c r="H5" s="6" t="s">
        <v>17</v>
      </c>
      <c r="I5" s="6" t="s">
        <v>13</v>
      </c>
      <c r="J5" s="6" t="s">
        <v>17</v>
      </c>
      <c r="K5" s="196"/>
    </row>
    <row r="6" spans="1:11" ht="30" customHeight="1">
      <c r="A6" s="25">
        <v>1</v>
      </c>
      <c r="B6" s="37" t="s">
        <v>66</v>
      </c>
      <c r="C6" s="34"/>
      <c r="D6" s="34">
        <v>14.08</v>
      </c>
      <c r="E6" s="35" t="s">
        <v>65</v>
      </c>
      <c r="F6" s="33">
        <f aca="true" t="shared" si="0" ref="F6:F14">SUM(C6,D6)</f>
        <v>14.08</v>
      </c>
      <c r="G6" s="32"/>
      <c r="H6" s="3"/>
      <c r="I6" s="35" t="s">
        <v>65</v>
      </c>
      <c r="J6" s="3">
        <v>14.08</v>
      </c>
      <c r="K6" s="9">
        <f aca="true" t="shared" si="1" ref="K6:K13">D6-J6</f>
        <v>0</v>
      </c>
    </row>
    <row r="7" spans="1:11" ht="25.5">
      <c r="A7" s="25">
        <v>2</v>
      </c>
      <c r="B7" s="36"/>
      <c r="C7" s="34"/>
      <c r="D7" s="34">
        <v>8.91</v>
      </c>
      <c r="E7" s="35" t="s">
        <v>64</v>
      </c>
      <c r="F7" s="33">
        <f t="shared" si="0"/>
        <v>8.91</v>
      </c>
      <c r="G7" s="32"/>
      <c r="H7" s="3"/>
      <c r="I7" s="35" t="s">
        <v>64</v>
      </c>
      <c r="J7" s="3">
        <v>8.91</v>
      </c>
      <c r="K7" s="9">
        <f t="shared" si="1"/>
        <v>0</v>
      </c>
    </row>
    <row r="8" spans="1:11" ht="45.75" customHeight="1">
      <c r="A8" s="25">
        <v>3</v>
      </c>
      <c r="B8" s="35" t="s">
        <v>62</v>
      </c>
      <c r="C8" s="34"/>
      <c r="D8" s="34">
        <v>1.37</v>
      </c>
      <c r="E8" s="35" t="s">
        <v>63</v>
      </c>
      <c r="F8" s="33">
        <f t="shared" si="0"/>
        <v>1.37</v>
      </c>
      <c r="G8" s="32"/>
      <c r="H8" s="3"/>
      <c r="I8" s="35" t="s">
        <v>63</v>
      </c>
      <c r="J8" s="3"/>
      <c r="K8" s="9">
        <f t="shared" si="1"/>
        <v>1.37</v>
      </c>
    </row>
    <row r="9" spans="1:11" ht="45.75" customHeight="1">
      <c r="A9" s="25">
        <v>4</v>
      </c>
      <c r="B9" s="35" t="s">
        <v>62</v>
      </c>
      <c r="C9" s="34"/>
      <c r="D9" s="34">
        <v>1.11</v>
      </c>
      <c r="E9" s="31" t="s">
        <v>61</v>
      </c>
      <c r="F9" s="33">
        <f t="shared" si="0"/>
        <v>1.11</v>
      </c>
      <c r="G9" s="32"/>
      <c r="H9" s="3"/>
      <c r="I9" s="31" t="s">
        <v>61</v>
      </c>
      <c r="J9" s="3"/>
      <c r="K9" s="9">
        <f t="shared" si="1"/>
        <v>1.11</v>
      </c>
    </row>
    <row r="10" spans="1:11" ht="45.75" customHeight="1">
      <c r="A10" s="25">
        <v>5</v>
      </c>
      <c r="B10" s="31" t="s">
        <v>60</v>
      </c>
      <c r="C10" s="34"/>
      <c r="D10" s="34">
        <v>22.4</v>
      </c>
      <c r="E10" s="31" t="s">
        <v>57</v>
      </c>
      <c r="F10" s="33">
        <f t="shared" si="0"/>
        <v>22.4</v>
      </c>
      <c r="G10" s="32"/>
      <c r="H10" s="3"/>
      <c r="I10" s="31" t="s">
        <v>57</v>
      </c>
      <c r="J10" s="3"/>
      <c r="K10" s="9">
        <f t="shared" si="1"/>
        <v>22.4</v>
      </c>
    </row>
    <row r="11" spans="1:11" ht="45.75" customHeight="1">
      <c r="A11" s="25">
        <v>6</v>
      </c>
      <c r="B11" s="31" t="s">
        <v>59</v>
      </c>
      <c r="C11" s="34"/>
      <c r="D11" s="34">
        <v>22.4</v>
      </c>
      <c r="E11" s="31" t="s">
        <v>57</v>
      </c>
      <c r="F11" s="33">
        <f t="shared" si="0"/>
        <v>22.4</v>
      </c>
      <c r="G11" s="32"/>
      <c r="H11" s="3"/>
      <c r="I11" s="31" t="s">
        <v>57</v>
      </c>
      <c r="J11" s="3"/>
      <c r="K11" s="9">
        <f t="shared" si="1"/>
        <v>22.4</v>
      </c>
    </row>
    <row r="12" spans="1:11" ht="45.75" customHeight="1">
      <c r="A12" s="25">
        <v>7</v>
      </c>
      <c r="B12" s="31" t="s">
        <v>58</v>
      </c>
      <c r="C12" s="34"/>
      <c r="D12" s="34">
        <v>22.4</v>
      </c>
      <c r="E12" s="31" t="s">
        <v>57</v>
      </c>
      <c r="F12" s="33">
        <f t="shared" si="0"/>
        <v>22.4</v>
      </c>
      <c r="G12" s="32"/>
      <c r="H12" s="3"/>
      <c r="I12" s="31" t="s">
        <v>57</v>
      </c>
      <c r="J12" s="3"/>
      <c r="K12" s="9">
        <f t="shared" si="1"/>
        <v>22.4</v>
      </c>
    </row>
    <row r="13" spans="1:11" ht="45.75" customHeight="1">
      <c r="A13" s="25">
        <v>8</v>
      </c>
      <c r="B13" s="31" t="s">
        <v>56</v>
      </c>
      <c r="C13" s="34"/>
      <c r="D13" s="34">
        <v>26</v>
      </c>
      <c r="E13" s="31" t="s">
        <v>55</v>
      </c>
      <c r="F13" s="33">
        <f t="shared" si="0"/>
        <v>26</v>
      </c>
      <c r="G13" s="32"/>
      <c r="H13" s="3"/>
      <c r="I13" s="31" t="s">
        <v>55</v>
      </c>
      <c r="J13" s="3"/>
      <c r="K13" s="9">
        <f t="shared" si="1"/>
        <v>26</v>
      </c>
    </row>
    <row r="14" spans="1:11" ht="15.75">
      <c r="A14" s="4"/>
      <c r="B14" s="18" t="s">
        <v>9</v>
      </c>
      <c r="C14" s="19">
        <f>SUM(C6:C7)</f>
        <v>0</v>
      </c>
      <c r="D14" s="19">
        <f>SUM(D6:D13)</f>
        <v>118.67000000000002</v>
      </c>
      <c r="E14" s="20"/>
      <c r="F14" s="21">
        <f t="shared" si="0"/>
        <v>118.67000000000002</v>
      </c>
      <c r="G14" s="22"/>
      <c r="H14" s="19">
        <f>SUM(H6:H7)</f>
        <v>0</v>
      </c>
      <c r="I14" s="20"/>
      <c r="J14" s="19">
        <f>SUM(J6:J8)</f>
        <v>22.990000000000002</v>
      </c>
      <c r="K14" s="23">
        <f>SUM(K6:K13)</f>
        <v>95.68</v>
      </c>
    </row>
    <row r="15" ht="15">
      <c r="K15" s="30"/>
    </row>
    <row r="17" spans="2:8" ht="15.75">
      <c r="B17" s="13" t="s">
        <v>24</v>
      </c>
      <c r="F17" s="10"/>
      <c r="G17" s="189" t="s">
        <v>54</v>
      </c>
      <c r="H17" s="190"/>
    </row>
    <row r="18" spans="2:8" ht="15">
      <c r="B18" s="13"/>
      <c r="F18" s="11" t="s">
        <v>6</v>
      </c>
      <c r="G18" s="12"/>
      <c r="H18" s="12"/>
    </row>
    <row r="19" spans="2:8" ht="15.75">
      <c r="B19" s="13" t="s">
        <v>5</v>
      </c>
      <c r="F19" s="10"/>
      <c r="G19" s="189" t="s">
        <v>53</v>
      </c>
      <c r="H19" s="190"/>
    </row>
    <row r="20" spans="6:8" ht="15">
      <c r="F20" s="11" t="s">
        <v>6</v>
      </c>
      <c r="G20" s="12"/>
      <c r="H20" s="12"/>
    </row>
    <row r="23" ht="15">
      <c r="B23" t="s">
        <v>52</v>
      </c>
    </row>
    <row r="24" spans="2:3" ht="15">
      <c r="B24" t="s">
        <v>51</v>
      </c>
      <c r="C24" t="s">
        <v>50</v>
      </c>
    </row>
    <row r="29" spans="1:3" ht="15">
      <c r="A29" s="28"/>
      <c r="B29" s="29"/>
      <c r="C29" s="28"/>
    </row>
  </sheetData>
  <sheetProtection/>
  <mergeCells count="10">
    <mergeCell ref="G17:H17"/>
    <mergeCell ref="G19:H19"/>
    <mergeCell ref="B2:J2"/>
    <mergeCell ref="A3:K3"/>
    <mergeCell ref="A4:A5"/>
    <mergeCell ref="B4:B5"/>
    <mergeCell ref="C4:E4"/>
    <mergeCell ref="F4:F5"/>
    <mergeCell ref="G4:J4"/>
    <mergeCell ref="K4:K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74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73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/>
      <c r="B5" s="2" t="s">
        <v>72</v>
      </c>
      <c r="C5" s="3">
        <v>4.7</v>
      </c>
      <c r="D5" s="3"/>
      <c r="E5" s="15"/>
      <c r="F5" s="24">
        <f>SUM(C5,D5)</f>
        <v>4.7</v>
      </c>
      <c r="G5" s="2"/>
      <c r="H5" s="3"/>
      <c r="I5" s="17"/>
      <c r="J5" s="3"/>
      <c r="K5" s="9">
        <v>4.7</v>
      </c>
    </row>
    <row r="6" spans="1:11" ht="15.75">
      <c r="A6" s="4"/>
      <c r="B6" s="18" t="s">
        <v>9</v>
      </c>
      <c r="C6" s="19">
        <f>SUM(C5:C5)</f>
        <v>4.7</v>
      </c>
      <c r="D6" s="19">
        <f>SUM(D5:D5)</f>
        <v>0</v>
      </c>
      <c r="E6" s="20"/>
      <c r="F6" s="21">
        <f>SUM(C6,D6)</f>
        <v>4.7</v>
      </c>
      <c r="G6" s="22"/>
      <c r="H6" s="19">
        <f>SUM(H5:H5)</f>
        <v>0</v>
      </c>
      <c r="I6" s="20"/>
      <c r="J6" s="19">
        <f>SUM(J5:J5)</f>
        <v>0</v>
      </c>
      <c r="K6" s="23">
        <f>C6-H6</f>
        <v>4.7</v>
      </c>
    </row>
    <row r="9" spans="2:8" ht="15.75">
      <c r="B9" s="13" t="s">
        <v>71</v>
      </c>
      <c r="F9" s="10"/>
      <c r="G9" s="189" t="s">
        <v>70</v>
      </c>
      <c r="H9" s="190"/>
    </row>
    <row r="10" spans="2:8" ht="15">
      <c r="B10" s="13"/>
      <c r="F10" s="11" t="s">
        <v>6</v>
      </c>
      <c r="G10" s="12"/>
      <c r="H10" s="12"/>
    </row>
    <row r="11" spans="2:8" ht="15.75">
      <c r="B11" s="13" t="s">
        <v>5</v>
      </c>
      <c r="F11" s="10"/>
      <c r="G11" s="189" t="s">
        <v>69</v>
      </c>
      <c r="H11" s="190"/>
    </row>
    <row r="12" spans="6:8" ht="15">
      <c r="F12" s="11" t="s">
        <v>6</v>
      </c>
      <c r="G12" s="12"/>
      <c r="H12" s="12"/>
    </row>
  </sheetData>
  <sheetProtection/>
  <mergeCells count="10">
    <mergeCell ref="K3:K4"/>
    <mergeCell ref="A2:K2"/>
    <mergeCell ref="B1:J1"/>
    <mergeCell ref="C3:E3"/>
    <mergeCell ref="G11:H11"/>
    <mergeCell ref="G9:H9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6.421875" style="0" customWidth="1"/>
    <col min="10" max="10" width="14.00390625" style="0" customWidth="1"/>
    <col min="11" max="11" width="17.00390625" style="0" customWidth="1"/>
    <col min="12" max="12" width="14.8515625" style="0" customWidth="1"/>
  </cols>
  <sheetData>
    <row r="1" spans="1:11" ht="61.5" customHeight="1">
      <c r="A1" s="1"/>
      <c r="B1" s="191" t="s">
        <v>82</v>
      </c>
      <c r="C1" s="191"/>
      <c r="D1" s="191"/>
      <c r="E1" s="191"/>
      <c r="F1" s="191"/>
      <c r="G1" s="191"/>
      <c r="H1" s="191"/>
      <c r="I1" s="191"/>
      <c r="J1" s="191"/>
      <c r="K1" s="1"/>
    </row>
    <row r="2" spans="1:13" ht="31.5" customHeight="1">
      <c r="A2" s="193" t="s">
        <v>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38"/>
      <c r="M2" s="38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>
        <v>1</v>
      </c>
      <c r="B5" s="2" t="s">
        <v>80</v>
      </c>
      <c r="C5" s="3"/>
      <c r="D5" s="3">
        <v>0.02</v>
      </c>
      <c r="E5" s="15" t="s">
        <v>79</v>
      </c>
      <c r="F5" s="24">
        <f aca="true" t="shared" si="0" ref="F5:F14">SUM(C5,D5)</f>
        <v>0.02</v>
      </c>
      <c r="G5" s="2"/>
      <c r="H5" s="3"/>
      <c r="I5" s="15" t="s">
        <v>79</v>
      </c>
      <c r="J5" s="3">
        <v>0.02</v>
      </c>
      <c r="K5" s="9">
        <v>0</v>
      </c>
    </row>
    <row r="6" spans="1:11" ht="18" customHeight="1">
      <c r="A6" s="25"/>
      <c r="B6" s="15"/>
      <c r="C6" s="3"/>
      <c r="D6" s="3"/>
      <c r="E6" s="15"/>
      <c r="F6" s="24">
        <f t="shared" si="0"/>
        <v>0</v>
      </c>
      <c r="G6" s="2"/>
      <c r="H6" s="3"/>
      <c r="I6" s="17"/>
      <c r="J6" s="3"/>
      <c r="K6" s="9"/>
    </row>
    <row r="7" spans="1:11" ht="15.75">
      <c r="A7" s="25"/>
      <c r="B7" s="2"/>
      <c r="C7" s="3"/>
      <c r="D7" s="3"/>
      <c r="E7" s="15"/>
      <c r="F7" s="24">
        <f t="shared" si="0"/>
        <v>0</v>
      </c>
      <c r="G7" s="2"/>
      <c r="H7" s="3"/>
      <c r="I7" s="17"/>
      <c r="J7" s="3"/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14"/>
      <c r="H8" s="3"/>
      <c r="I8" s="15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14"/>
      <c r="H9" s="3"/>
      <c r="I9" s="15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2"/>
      <c r="H10" s="3"/>
      <c r="I10" s="15"/>
      <c r="J10" s="3"/>
      <c r="K10" s="9"/>
    </row>
    <row r="11" spans="1:11" ht="15.75">
      <c r="A11" s="14"/>
      <c r="B11" s="2"/>
      <c r="C11" s="3"/>
      <c r="D11" s="3"/>
      <c r="E11" s="15"/>
      <c r="F11" s="24">
        <f t="shared" si="0"/>
        <v>0</v>
      </c>
      <c r="G11" s="2"/>
      <c r="H11" s="3"/>
      <c r="I11" s="15"/>
      <c r="J11" s="3"/>
      <c r="K11" s="9"/>
    </row>
    <row r="12" spans="1:11" ht="15" customHeight="1">
      <c r="A12" s="14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25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.75">
      <c r="A14" s="4"/>
      <c r="B14" s="18" t="s">
        <v>9</v>
      </c>
      <c r="C14" s="19">
        <f>SUM(C5:C13)</f>
        <v>0</v>
      </c>
      <c r="D14" s="19">
        <f>SUM(D5:D13)</f>
        <v>0.02</v>
      </c>
      <c r="E14" s="20"/>
      <c r="F14" s="21">
        <f t="shared" si="0"/>
        <v>0.02</v>
      </c>
      <c r="G14" s="22"/>
      <c r="H14" s="19">
        <f>SUM(H5:H13)</f>
        <v>0</v>
      </c>
      <c r="I14" s="20"/>
      <c r="J14" s="19">
        <f>SUM(J5:J13)</f>
        <v>0.02</v>
      </c>
      <c r="K14" s="23">
        <f>C14-H14</f>
        <v>0</v>
      </c>
    </row>
    <row r="17" spans="2:8" ht="15.75">
      <c r="B17" s="13" t="s">
        <v>4</v>
      </c>
      <c r="F17" s="10"/>
      <c r="G17" s="189" t="s">
        <v>78</v>
      </c>
      <c r="H17" s="190"/>
    </row>
    <row r="18" spans="2:8" ht="15">
      <c r="B18" s="13"/>
      <c r="F18" s="11" t="s">
        <v>6</v>
      </c>
      <c r="G18" s="12"/>
      <c r="H18" s="12"/>
    </row>
    <row r="19" spans="2:8" ht="15.75">
      <c r="B19" s="13" t="s">
        <v>5</v>
      </c>
      <c r="F19" s="10"/>
      <c r="G19" s="189" t="s">
        <v>77</v>
      </c>
      <c r="H19" s="190"/>
    </row>
    <row r="20" spans="6:8" ht="15">
      <c r="F20" s="11" t="s">
        <v>6</v>
      </c>
      <c r="G20" s="12"/>
      <c r="H20" s="12"/>
    </row>
    <row r="22" ht="15">
      <c r="B22" t="s">
        <v>76</v>
      </c>
    </row>
    <row r="23" ht="15">
      <c r="B23" t="s">
        <v>75</v>
      </c>
    </row>
  </sheetData>
  <sheetProtection/>
  <mergeCells count="10">
    <mergeCell ref="G17:H17"/>
    <mergeCell ref="G19:H19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191" t="s">
        <v>86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85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15.75">
      <c r="A5" s="25"/>
      <c r="B5" s="2"/>
      <c r="C5" s="3">
        <v>0</v>
      </c>
      <c r="D5" s="3"/>
      <c r="E5" s="15"/>
      <c r="F5" s="24">
        <f aca="true" t="shared" si="0" ref="F5:F48">SUM(C5,D5)</f>
        <v>0</v>
      </c>
      <c r="G5" s="2"/>
      <c r="H5" s="3">
        <v>0</v>
      </c>
      <c r="I5" s="17"/>
      <c r="J5" s="3"/>
      <c r="K5" s="9"/>
    </row>
    <row r="6" spans="1:11" ht="15.75">
      <c r="A6" s="25"/>
      <c r="B6" s="2"/>
      <c r="C6" s="3"/>
      <c r="D6" s="3"/>
      <c r="E6" s="15"/>
      <c r="F6" s="24">
        <f t="shared" si="0"/>
        <v>0</v>
      </c>
      <c r="G6" s="2"/>
      <c r="H6" s="3"/>
      <c r="I6" s="17"/>
      <c r="J6" s="3"/>
      <c r="K6" s="9"/>
    </row>
    <row r="7" spans="1:11" ht="15.75">
      <c r="A7" s="25"/>
      <c r="B7" s="2"/>
      <c r="C7" s="3"/>
      <c r="D7" s="3"/>
      <c r="E7" s="15"/>
      <c r="F7" s="24">
        <f t="shared" si="0"/>
        <v>0</v>
      </c>
      <c r="G7" s="2"/>
      <c r="H7" s="3"/>
      <c r="I7" s="17"/>
      <c r="J7" s="3"/>
      <c r="K7" s="9"/>
    </row>
    <row r="8" spans="1:11" ht="15.75">
      <c r="A8" s="25"/>
      <c r="B8" s="2"/>
      <c r="C8" s="3"/>
      <c r="D8" s="3"/>
      <c r="E8" s="15"/>
      <c r="F8" s="24">
        <f t="shared" si="0"/>
        <v>0</v>
      </c>
      <c r="G8" s="2"/>
      <c r="H8" s="3"/>
      <c r="I8" s="17"/>
      <c r="J8" s="3"/>
      <c r="K8" s="9"/>
    </row>
    <row r="9" spans="1:11" ht="15.75">
      <c r="A9" s="25"/>
      <c r="B9" s="2"/>
      <c r="C9" s="3"/>
      <c r="D9" s="3"/>
      <c r="E9" s="15"/>
      <c r="F9" s="24">
        <f t="shared" si="0"/>
        <v>0</v>
      </c>
      <c r="G9" s="2"/>
      <c r="H9" s="3"/>
      <c r="I9" s="17"/>
      <c r="J9" s="3"/>
      <c r="K9" s="9"/>
    </row>
    <row r="10" spans="1:11" ht="15.75">
      <c r="A10" s="25"/>
      <c r="B10" s="2"/>
      <c r="C10" s="3"/>
      <c r="D10" s="3"/>
      <c r="E10" s="15"/>
      <c r="F10" s="24">
        <f t="shared" si="0"/>
        <v>0</v>
      </c>
      <c r="G10" s="14"/>
      <c r="H10" s="3"/>
      <c r="I10" s="15"/>
      <c r="J10" s="3"/>
      <c r="K10" s="9"/>
    </row>
    <row r="11" spans="1:11" ht="15.75">
      <c r="A11" s="25"/>
      <c r="B11" s="2"/>
      <c r="C11" s="3"/>
      <c r="D11" s="3"/>
      <c r="E11" s="15"/>
      <c r="F11" s="24">
        <f t="shared" si="0"/>
        <v>0</v>
      </c>
      <c r="G11" s="14"/>
      <c r="H11" s="3"/>
      <c r="I11" s="15"/>
      <c r="J11" s="3"/>
      <c r="K11" s="9"/>
    </row>
    <row r="12" spans="1:11" ht="15.75">
      <c r="A12" s="25"/>
      <c r="B12" s="2"/>
      <c r="C12" s="3"/>
      <c r="D12" s="3"/>
      <c r="E12" s="15"/>
      <c r="F12" s="24">
        <f t="shared" si="0"/>
        <v>0</v>
      </c>
      <c r="G12" s="2"/>
      <c r="H12" s="3"/>
      <c r="I12" s="15"/>
      <c r="J12" s="3"/>
      <c r="K12" s="9"/>
    </row>
    <row r="13" spans="1:11" ht="15.75">
      <c r="A13" s="14"/>
      <c r="B13" s="2"/>
      <c r="C13" s="3"/>
      <c r="D13" s="3"/>
      <c r="E13" s="15"/>
      <c r="F13" s="24">
        <f t="shared" si="0"/>
        <v>0</v>
      </c>
      <c r="G13" s="2"/>
      <c r="H13" s="3"/>
      <c r="I13" s="15"/>
      <c r="J13" s="3"/>
      <c r="K13" s="9"/>
    </row>
    <row r="14" spans="1:11" ht="15" customHeight="1">
      <c r="A14" s="14"/>
      <c r="B14" s="2"/>
      <c r="C14" s="3"/>
      <c r="D14" s="3"/>
      <c r="E14" s="15"/>
      <c r="F14" s="24">
        <f t="shared" si="0"/>
        <v>0</v>
      </c>
      <c r="G14" s="2"/>
      <c r="H14" s="3"/>
      <c r="I14" s="15"/>
      <c r="J14" s="3"/>
      <c r="K14" s="9"/>
    </row>
    <row r="15" spans="1:11" ht="15.75">
      <c r="A15" s="25"/>
      <c r="B15" s="2"/>
      <c r="C15" s="3"/>
      <c r="D15" s="3"/>
      <c r="E15" s="15"/>
      <c r="F15" s="24">
        <f t="shared" si="0"/>
        <v>0</v>
      </c>
      <c r="G15" s="2"/>
      <c r="H15" s="3"/>
      <c r="I15" s="15"/>
      <c r="J15" s="3"/>
      <c r="K15" s="9"/>
    </row>
    <row r="16" spans="1:11" ht="15.75">
      <c r="A16" s="25"/>
      <c r="B16" s="2"/>
      <c r="C16" s="3"/>
      <c r="D16" s="3"/>
      <c r="E16" s="15"/>
      <c r="F16" s="24">
        <f t="shared" si="0"/>
        <v>0</v>
      </c>
      <c r="G16" s="2"/>
      <c r="H16" s="3"/>
      <c r="I16" s="15"/>
      <c r="J16" s="3"/>
      <c r="K16" s="9"/>
    </row>
    <row r="17" spans="1:11" ht="15.75">
      <c r="A17" s="25"/>
      <c r="B17" s="2"/>
      <c r="C17" s="3"/>
      <c r="D17" s="3"/>
      <c r="E17" s="15"/>
      <c r="F17" s="24">
        <f t="shared" si="0"/>
        <v>0</v>
      </c>
      <c r="G17" s="2"/>
      <c r="H17" s="3"/>
      <c r="I17" s="15"/>
      <c r="J17" s="3"/>
      <c r="K17" s="9"/>
    </row>
    <row r="18" spans="1:11" ht="15.75">
      <c r="A18" s="25"/>
      <c r="B18" s="2"/>
      <c r="C18" s="3"/>
      <c r="D18" s="3"/>
      <c r="E18" s="15"/>
      <c r="F18" s="24">
        <f t="shared" si="0"/>
        <v>0</v>
      </c>
      <c r="G18" s="2"/>
      <c r="H18" s="3"/>
      <c r="I18" s="15"/>
      <c r="J18" s="3"/>
      <c r="K18" s="9"/>
    </row>
    <row r="19" spans="1:11" ht="15.75">
      <c r="A19" s="25"/>
      <c r="B19" s="2"/>
      <c r="C19" s="3"/>
      <c r="D19" s="3"/>
      <c r="E19" s="15"/>
      <c r="F19" s="24">
        <f t="shared" si="0"/>
        <v>0</v>
      </c>
      <c r="G19" s="2"/>
      <c r="H19" s="3"/>
      <c r="I19" s="15"/>
      <c r="J19" s="3"/>
      <c r="K19" s="9"/>
    </row>
    <row r="20" spans="1:11" ht="15.75">
      <c r="A20" s="25"/>
      <c r="B20" s="2"/>
      <c r="C20" s="3"/>
      <c r="D20" s="3"/>
      <c r="E20" s="15"/>
      <c r="F20" s="24">
        <f t="shared" si="0"/>
        <v>0</v>
      </c>
      <c r="G20" s="2"/>
      <c r="H20" s="3"/>
      <c r="I20" s="15"/>
      <c r="J20" s="3"/>
      <c r="K20" s="9"/>
    </row>
    <row r="21" spans="1:11" ht="15.75">
      <c r="A21" s="25"/>
      <c r="B21" s="2"/>
      <c r="C21" s="3"/>
      <c r="D21" s="3"/>
      <c r="E21" s="15"/>
      <c r="F21" s="24">
        <f t="shared" si="0"/>
        <v>0</v>
      </c>
      <c r="G21" s="2"/>
      <c r="H21" s="3"/>
      <c r="I21" s="15"/>
      <c r="J21" s="3"/>
      <c r="K21" s="9"/>
    </row>
    <row r="22" spans="1:11" ht="15.75">
      <c r="A22" s="25"/>
      <c r="B22" s="2"/>
      <c r="C22" s="3"/>
      <c r="D22" s="3"/>
      <c r="E22" s="15"/>
      <c r="F22" s="24">
        <f t="shared" si="0"/>
        <v>0</v>
      </c>
      <c r="G22" s="2"/>
      <c r="H22" s="3"/>
      <c r="I22" s="15"/>
      <c r="J22" s="3"/>
      <c r="K22" s="9"/>
    </row>
    <row r="23" spans="1:11" ht="15.75">
      <c r="A23" s="14"/>
      <c r="B23" s="2"/>
      <c r="C23" s="3"/>
      <c r="D23" s="3"/>
      <c r="E23" s="15"/>
      <c r="F23" s="24">
        <f t="shared" si="0"/>
        <v>0</v>
      </c>
      <c r="G23" s="2"/>
      <c r="H23" s="3"/>
      <c r="I23" s="15"/>
      <c r="J23" s="3"/>
      <c r="K23" s="9"/>
    </row>
    <row r="24" spans="1:11" ht="15.75">
      <c r="A24" s="14"/>
      <c r="B24" s="2"/>
      <c r="C24" s="3"/>
      <c r="D24" s="3"/>
      <c r="E24" s="15"/>
      <c r="F24" s="24">
        <f t="shared" si="0"/>
        <v>0</v>
      </c>
      <c r="G24" s="2"/>
      <c r="H24" s="3"/>
      <c r="I24" s="15"/>
      <c r="J24" s="3"/>
      <c r="K24" s="9"/>
    </row>
    <row r="25" spans="1:11" ht="15.75">
      <c r="A25" s="25"/>
      <c r="B25" s="2"/>
      <c r="C25" s="3"/>
      <c r="D25" s="3"/>
      <c r="E25" s="15"/>
      <c r="F25" s="24">
        <f t="shared" si="0"/>
        <v>0</v>
      </c>
      <c r="G25" s="2"/>
      <c r="H25" s="3"/>
      <c r="I25" s="15"/>
      <c r="J25" s="3"/>
      <c r="K25" s="9"/>
    </row>
    <row r="26" spans="1:11" ht="15.75">
      <c r="A26" s="25"/>
      <c r="B26" s="2"/>
      <c r="C26" s="3"/>
      <c r="D26" s="3"/>
      <c r="E26" s="15"/>
      <c r="F26" s="24">
        <f t="shared" si="0"/>
        <v>0</v>
      </c>
      <c r="G26" s="2"/>
      <c r="H26" s="3"/>
      <c r="I26" s="15"/>
      <c r="J26" s="3"/>
      <c r="K26" s="9"/>
    </row>
    <row r="27" spans="1:11" ht="15.75">
      <c r="A27" s="25"/>
      <c r="B27" s="2"/>
      <c r="C27" s="3"/>
      <c r="D27" s="3"/>
      <c r="E27" s="15"/>
      <c r="F27" s="24">
        <f t="shared" si="0"/>
        <v>0</v>
      </c>
      <c r="G27" s="2"/>
      <c r="H27" s="3"/>
      <c r="I27" s="15"/>
      <c r="J27" s="3"/>
      <c r="K27" s="9"/>
    </row>
    <row r="28" spans="1:11" ht="15.75">
      <c r="A28" s="25"/>
      <c r="B28" s="2"/>
      <c r="C28" s="3"/>
      <c r="D28" s="3"/>
      <c r="E28" s="15"/>
      <c r="F28" s="24">
        <f t="shared" si="0"/>
        <v>0</v>
      </c>
      <c r="G28" s="2"/>
      <c r="H28" s="3"/>
      <c r="I28" s="15"/>
      <c r="J28" s="3"/>
      <c r="K28" s="9"/>
    </row>
    <row r="29" spans="1:11" ht="15.75">
      <c r="A29" s="25"/>
      <c r="B29" s="2"/>
      <c r="C29" s="3"/>
      <c r="D29" s="3"/>
      <c r="E29" s="15"/>
      <c r="F29" s="24">
        <f t="shared" si="0"/>
        <v>0</v>
      </c>
      <c r="G29" s="2"/>
      <c r="H29" s="3"/>
      <c r="I29" s="15"/>
      <c r="J29" s="3"/>
      <c r="K29" s="9"/>
    </row>
    <row r="30" spans="1:11" ht="15.75">
      <c r="A30" s="25"/>
      <c r="B30" s="2"/>
      <c r="C30" s="3"/>
      <c r="D30" s="3"/>
      <c r="E30" s="15"/>
      <c r="F30" s="24">
        <f t="shared" si="0"/>
        <v>0</v>
      </c>
      <c r="G30" s="2"/>
      <c r="H30" s="3"/>
      <c r="I30" s="15"/>
      <c r="J30" s="3"/>
      <c r="K30" s="9"/>
    </row>
    <row r="31" spans="1:11" ht="15.75">
      <c r="A31" s="25"/>
      <c r="B31" s="2"/>
      <c r="C31" s="3"/>
      <c r="D31" s="3"/>
      <c r="E31" s="15"/>
      <c r="F31" s="24">
        <f t="shared" si="0"/>
        <v>0</v>
      </c>
      <c r="G31" s="2"/>
      <c r="H31" s="3"/>
      <c r="I31" s="15"/>
      <c r="J31" s="3"/>
      <c r="K31" s="9"/>
    </row>
    <row r="32" spans="1:11" ht="15.75">
      <c r="A32" s="25"/>
      <c r="B32" s="2"/>
      <c r="C32" s="3"/>
      <c r="D32" s="3"/>
      <c r="E32" s="15"/>
      <c r="F32" s="24">
        <f t="shared" si="0"/>
        <v>0</v>
      </c>
      <c r="G32" s="2"/>
      <c r="H32" s="3"/>
      <c r="I32" s="15"/>
      <c r="J32" s="3"/>
      <c r="K32" s="9"/>
    </row>
    <row r="33" spans="1:11" ht="15.75">
      <c r="A33" s="14"/>
      <c r="B33" s="2"/>
      <c r="C33" s="3"/>
      <c r="D33" s="3"/>
      <c r="E33" s="15"/>
      <c r="F33" s="24">
        <f t="shared" si="0"/>
        <v>0</v>
      </c>
      <c r="G33" s="2"/>
      <c r="H33" s="3"/>
      <c r="I33" s="15"/>
      <c r="J33" s="3"/>
      <c r="K33" s="9"/>
    </row>
    <row r="34" spans="1:11" ht="15.75">
      <c r="A34" s="14"/>
      <c r="B34" s="2"/>
      <c r="C34" s="3"/>
      <c r="D34" s="3"/>
      <c r="E34" s="15"/>
      <c r="F34" s="24">
        <f t="shared" si="0"/>
        <v>0</v>
      </c>
      <c r="G34" s="2"/>
      <c r="H34" s="3"/>
      <c r="I34" s="15"/>
      <c r="J34" s="3"/>
      <c r="K34" s="9"/>
    </row>
    <row r="35" spans="1:11" ht="15.75">
      <c r="A35" s="25"/>
      <c r="B35" s="2"/>
      <c r="C35" s="3"/>
      <c r="D35" s="3"/>
      <c r="E35" s="15"/>
      <c r="F35" s="24">
        <f t="shared" si="0"/>
        <v>0</v>
      </c>
      <c r="G35" s="2"/>
      <c r="H35" s="3"/>
      <c r="I35" s="15"/>
      <c r="J35" s="3"/>
      <c r="K35" s="9"/>
    </row>
    <row r="36" spans="1:11" ht="15.75">
      <c r="A36" s="25"/>
      <c r="B36" s="2"/>
      <c r="C36" s="3"/>
      <c r="D36" s="3"/>
      <c r="E36" s="15"/>
      <c r="F36" s="24">
        <f t="shared" si="0"/>
        <v>0</v>
      </c>
      <c r="G36" s="2"/>
      <c r="H36" s="3"/>
      <c r="I36" s="15"/>
      <c r="J36" s="3"/>
      <c r="K36" s="9"/>
    </row>
    <row r="37" spans="1:11" ht="15.75">
      <c r="A37" s="25"/>
      <c r="B37" s="2"/>
      <c r="C37" s="3"/>
      <c r="D37" s="3"/>
      <c r="E37" s="15"/>
      <c r="F37" s="24">
        <f t="shared" si="0"/>
        <v>0</v>
      </c>
      <c r="G37" s="2"/>
      <c r="H37" s="3"/>
      <c r="I37" s="15"/>
      <c r="J37" s="3"/>
      <c r="K37" s="9"/>
    </row>
    <row r="38" spans="1:11" ht="15.75">
      <c r="A38" s="25"/>
      <c r="B38" s="2"/>
      <c r="C38" s="3"/>
      <c r="D38" s="3"/>
      <c r="E38" s="15"/>
      <c r="F38" s="24">
        <f t="shared" si="0"/>
        <v>0</v>
      </c>
      <c r="G38" s="2"/>
      <c r="H38" s="3"/>
      <c r="I38" s="15"/>
      <c r="J38" s="3"/>
      <c r="K38" s="9"/>
    </row>
    <row r="39" spans="1:11" ht="15.75">
      <c r="A39" s="25"/>
      <c r="B39" s="2"/>
      <c r="C39" s="3"/>
      <c r="D39" s="3"/>
      <c r="E39" s="15"/>
      <c r="F39" s="24">
        <f t="shared" si="0"/>
        <v>0</v>
      </c>
      <c r="G39" s="2"/>
      <c r="H39" s="3"/>
      <c r="I39" s="15"/>
      <c r="J39" s="3"/>
      <c r="K39" s="9"/>
    </row>
    <row r="40" spans="1:11" ht="15.75">
      <c r="A40" s="25"/>
      <c r="B40" s="2"/>
      <c r="C40" s="3"/>
      <c r="D40" s="3"/>
      <c r="E40" s="15"/>
      <c r="F40" s="24">
        <f t="shared" si="0"/>
        <v>0</v>
      </c>
      <c r="G40" s="2"/>
      <c r="H40" s="3"/>
      <c r="I40" s="15"/>
      <c r="J40" s="3"/>
      <c r="K40" s="9"/>
    </row>
    <row r="41" spans="1:11" ht="15.75">
      <c r="A41" s="25"/>
      <c r="B41" s="2"/>
      <c r="C41" s="3"/>
      <c r="D41" s="3"/>
      <c r="E41" s="15"/>
      <c r="F41" s="24">
        <f t="shared" si="0"/>
        <v>0</v>
      </c>
      <c r="G41" s="2"/>
      <c r="H41" s="3"/>
      <c r="I41" s="15"/>
      <c r="J41" s="3"/>
      <c r="K41" s="9"/>
    </row>
    <row r="42" spans="1:11" ht="15.75">
      <c r="A42" s="25"/>
      <c r="B42" s="2"/>
      <c r="C42" s="3"/>
      <c r="D42" s="3"/>
      <c r="E42" s="15"/>
      <c r="F42" s="24">
        <f t="shared" si="0"/>
        <v>0</v>
      </c>
      <c r="G42" s="2"/>
      <c r="H42" s="3"/>
      <c r="I42" s="15"/>
      <c r="J42" s="3"/>
      <c r="K42" s="9"/>
    </row>
    <row r="43" spans="1:11" ht="15.75">
      <c r="A43" s="14"/>
      <c r="B43" s="2"/>
      <c r="C43" s="3"/>
      <c r="D43" s="3"/>
      <c r="E43" s="15"/>
      <c r="F43" s="24">
        <f t="shared" si="0"/>
        <v>0</v>
      </c>
      <c r="G43" s="2"/>
      <c r="H43" s="3"/>
      <c r="I43" s="15"/>
      <c r="J43" s="3"/>
      <c r="K43" s="9"/>
    </row>
    <row r="44" spans="1:11" ht="15.75">
      <c r="A44" s="14"/>
      <c r="B44" s="2"/>
      <c r="C44" s="3"/>
      <c r="D44" s="3"/>
      <c r="E44" s="15"/>
      <c r="F44" s="24">
        <f t="shared" si="0"/>
        <v>0</v>
      </c>
      <c r="G44" s="2"/>
      <c r="H44" s="3"/>
      <c r="I44" s="15"/>
      <c r="J44" s="3"/>
      <c r="K44" s="9"/>
    </row>
    <row r="45" spans="1:11" ht="15.75">
      <c r="A45" s="26"/>
      <c r="B45" s="4"/>
      <c r="C45" s="5"/>
      <c r="D45" s="5"/>
      <c r="E45" s="16"/>
      <c r="F45" s="24">
        <f t="shared" si="0"/>
        <v>0</v>
      </c>
      <c r="G45" s="4"/>
      <c r="H45" s="5"/>
      <c r="I45" s="16"/>
      <c r="J45" s="5"/>
      <c r="K45" s="9"/>
    </row>
    <row r="46" spans="1:11" ht="15.75">
      <c r="A46" s="26"/>
      <c r="B46" s="4"/>
      <c r="C46" s="5"/>
      <c r="D46" s="5"/>
      <c r="E46" s="16"/>
      <c r="F46" s="24">
        <f t="shared" si="0"/>
        <v>0</v>
      </c>
      <c r="G46" s="4"/>
      <c r="H46" s="5"/>
      <c r="I46" s="16"/>
      <c r="J46" s="5"/>
      <c r="K46" s="9"/>
    </row>
    <row r="47" spans="1:11" ht="15.75">
      <c r="A47" s="26"/>
      <c r="B47" s="4"/>
      <c r="C47" s="5"/>
      <c r="D47" s="5"/>
      <c r="E47" s="16"/>
      <c r="F47" s="24">
        <f t="shared" si="0"/>
        <v>0</v>
      </c>
      <c r="G47" s="4"/>
      <c r="H47" s="5"/>
      <c r="I47" s="16"/>
      <c r="J47" s="5"/>
      <c r="K47" s="9"/>
    </row>
    <row r="48" spans="1:11" ht="15.75">
      <c r="A48" s="4"/>
      <c r="B48" s="18" t="s">
        <v>9</v>
      </c>
      <c r="C48" s="19">
        <f>SUM(C5:C47)</f>
        <v>0</v>
      </c>
      <c r="D48" s="19">
        <f>SUM(D5:D47)</f>
        <v>0</v>
      </c>
      <c r="E48" s="20"/>
      <c r="F48" s="21">
        <f t="shared" si="0"/>
        <v>0</v>
      </c>
      <c r="G48" s="22"/>
      <c r="H48" s="19">
        <f>SUM(H5:H47)</f>
        <v>0</v>
      </c>
      <c r="I48" s="20"/>
      <c r="J48" s="19">
        <f>SUM(J5:J47)</f>
        <v>0</v>
      </c>
      <c r="K48" s="23">
        <f>C48-H48</f>
        <v>0</v>
      </c>
    </row>
    <row r="51" spans="2:8" ht="15.75">
      <c r="B51" s="13" t="s">
        <v>4</v>
      </c>
      <c r="F51" s="10"/>
      <c r="G51" s="189" t="s">
        <v>84</v>
      </c>
      <c r="H51" s="190"/>
    </row>
    <row r="52" spans="2:8" ht="15">
      <c r="B52" s="13"/>
      <c r="F52" s="11" t="s">
        <v>6</v>
      </c>
      <c r="G52" s="12"/>
      <c r="H52" s="12"/>
    </row>
    <row r="53" spans="2:8" ht="15.75">
      <c r="B53" s="13" t="s">
        <v>5</v>
      </c>
      <c r="F53" s="10"/>
      <c r="G53" s="189" t="s">
        <v>83</v>
      </c>
      <c r="H53" s="190"/>
    </row>
    <row r="54" spans="6:8" ht="15">
      <c r="F54" s="11" t="s">
        <v>6</v>
      </c>
      <c r="G54" s="12"/>
      <c r="H54" s="12"/>
    </row>
  </sheetData>
  <sheetProtection/>
  <mergeCells count="10">
    <mergeCell ref="K3:K4"/>
    <mergeCell ref="A2:K2"/>
    <mergeCell ref="B1:J1"/>
    <mergeCell ref="C3:E3"/>
    <mergeCell ref="G53:H53"/>
    <mergeCell ref="G51:H5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76.5" customHeight="1">
      <c r="A1" s="1"/>
      <c r="B1" s="191" t="s">
        <v>92</v>
      </c>
      <c r="C1" s="192"/>
      <c r="D1" s="192"/>
      <c r="E1" s="192"/>
      <c r="F1" s="192"/>
      <c r="G1" s="192"/>
      <c r="H1" s="192"/>
      <c r="I1" s="192"/>
      <c r="J1" s="192"/>
      <c r="K1" s="1"/>
    </row>
    <row r="2" spans="1:11" ht="31.5" customHeight="1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33" customHeight="1">
      <c r="A3" s="194" t="s">
        <v>3</v>
      </c>
      <c r="B3" s="194" t="s">
        <v>7</v>
      </c>
      <c r="C3" s="195" t="s">
        <v>1</v>
      </c>
      <c r="D3" s="195"/>
      <c r="E3" s="195"/>
      <c r="F3" s="195" t="s">
        <v>0</v>
      </c>
      <c r="G3" s="195" t="s">
        <v>14</v>
      </c>
      <c r="H3" s="195"/>
      <c r="I3" s="195"/>
      <c r="J3" s="195"/>
      <c r="K3" s="196" t="s">
        <v>18</v>
      </c>
    </row>
    <row r="4" spans="1:11" ht="158.25" customHeight="1">
      <c r="A4" s="194"/>
      <c r="B4" s="194"/>
      <c r="C4" s="6" t="s">
        <v>15</v>
      </c>
      <c r="D4" s="6" t="s">
        <v>16</v>
      </c>
      <c r="E4" s="6" t="s">
        <v>12</v>
      </c>
      <c r="F4" s="195"/>
      <c r="G4" s="7" t="s">
        <v>8</v>
      </c>
      <c r="H4" s="6" t="s">
        <v>17</v>
      </c>
      <c r="I4" s="6" t="s">
        <v>13</v>
      </c>
      <c r="J4" s="6" t="s">
        <v>17</v>
      </c>
      <c r="K4" s="196"/>
    </row>
    <row r="5" spans="1:11" ht="63">
      <c r="A5" s="25">
        <v>1</v>
      </c>
      <c r="B5" s="45" t="s">
        <v>90</v>
      </c>
      <c r="C5" s="3"/>
      <c r="D5" s="40">
        <v>112</v>
      </c>
      <c r="E5" s="44" t="s">
        <v>89</v>
      </c>
      <c r="F5" s="43">
        <f>SUM(C5,D5)</f>
        <v>112</v>
      </c>
      <c r="G5" s="42"/>
      <c r="H5" s="40"/>
      <c r="I5" s="41" t="s">
        <v>89</v>
      </c>
      <c r="J5" s="40">
        <v>52</v>
      </c>
      <c r="K5" s="39">
        <v>223</v>
      </c>
    </row>
    <row r="6" spans="1:11" ht="15.75">
      <c r="A6" s="25"/>
      <c r="B6" s="2"/>
      <c r="C6" s="3"/>
      <c r="D6" s="3"/>
      <c r="E6" s="15"/>
      <c r="F6" s="24">
        <f>SUM(C6,D6)</f>
        <v>0</v>
      </c>
      <c r="G6" s="2"/>
      <c r="H6" s="3"/>
      <c r="I6" s="17"/>
      <c r="J6" s="3"/>
      <c r="K6" s="9"/>
    </row>
    <row r="7" spans="1:11" ht="15.75">
      <c r="A7" s="26"/>
      <c r="B7" s="4"/>
      <c r="C7" s="5"/>
      <c r="D7" s="5"/>
      <c r="E7" s="16"/>
      <c r="F7" s="24">
        <f>SUM(C7,D7)</f>
        <v>0</v>
      </c>
      <c r="G7" s="4"/>
      <c r="H7" s="5"/>
      <c r="I7" s="16"/>
      <c r="J7" s="5"/>
      <c r="K7" s="9"/>
    </row>
    <row r="8" spans="1:11" ht="15.75">
      <c r="A8" s="4"/>
      <c r="B8" s="18" t="s">
        <v>9</v>
      </c>
      <c r="C8" s="19">
        <f>SUM(C5:C7)</f>
        <v>0</v>
      </c>
      <c r="D8" s="19">
        <f>SUM(D5:D7)</f>
        <v>112</v>
      </c>
      <c r="E8" s="20"/>
      <c r="F8" s="21">
        <f>SUM(C8,D8)</f>
        <v>112</v>
      </c>
      <c r="G8" s="22"/>
      <c r="H8" s="19">
        <f>SUM(H5:H7)</f>
        <v>0</v>
      </c>
      <c r="I8" s="20"/>
      <c r="J8" s="19">
        <f>SUM(J5:J7)</f>
        <v>52</v>
      </c>
      <c r="K8" s="23">
        <f>C8-H8</f>
        <v>0</v>
      </c>
    </row>
    <row r="11" spans="2:8" ht="15.75">
      <c r="B11" s="13" t="s">
        <v>4</v>
      </c>
      <c r="F11" s="10" t="s">
        <v>88</v>
      </c>
      <c r="G11" s="189"/>
      <c r="H11" s="190"/>
    </row>
    <row r="12" spans="2:8" ht="15">
      <c r="B12" s="13"/>
      <c r="F12" s="11" t="s">
        <v>6</v>
      </c>
      <c r="G12" s="12"/>
      <c r="H12" s="12"/>
    </row>
    <row r="13" spans="2:8" ht="15.75">
      <c r="B13" s="13" t="s">
        <v>5</v>
      </c>
      <c r="F13" s="10" t="s">
        <v>87</v>
      </c>
      <c r="G13" s="189"/>
      <c r="H13" s="190"/>
    </row>
    <row r="14" spans="6:8" ht="15">
      <c r="F14" s="11" t="s">
        <v>6</v>
      </c>
      <c r="G14" s="12"/>
      <c r="H14" s="12"/>
    </row>
  </sheetData>
  <sheetProtection/>
  <mergeCells count="10">
    <mergeCell ref="K3:K4"/>
    <mergeCell ref="A2:K2"/>
    <mergeCell ref="B1:J1"/>
    <mergeCell ref="C3:E3"/>
    <mergeCell ref="G13:H13"/>
    <mergeCell ref="G11:H11"/>
    <mergeCell ref="A3:A4"/>
    <mergeCell ref="B3:B4"/>
    <mergeCell ref="F3:F4"/>
    <mergeCell ref="G3:J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80" zoomScaleNormal="80" zoomScalePageLayoutView="0" workbookViewId="0" topLeftCell="A1">
      <selection activeCell="N4" sqref="N4"/>
    </sheetView>
  </sheetViews>
  <sheetFormatPr defaultColWidth="8.8515625" defaultRowHeight="15"/>
  <cols>
    <col min="1" max="1" width="7.28125" style="46" customWidth="1"/>
    <col min="2" max="2" width="24.421875" style="46" customWidth="1"/>
    <col min="3" max="3" width="16.28125" style="46" customWidth="1"/>
    <col min="4" max="4" width="13.57421875" style="46" customWidth="1"/>
    <col min="5" max="5" width="18.8515625" style="46" customWidth="1"/>
    <col min="6" max="6" width="15.8515625" style="46" customWidth="1"/>
    <col min="7" max="7" width="16.57421875" style="46" customWidth="1"/>
    <col min="8" max="8" width="14.28125" style="46" customWidth="1"/>
    <col min="9" max="9" width="23.8515625" style="46" customWidth="1"/>
    <col min="10" max="10" width="14.00390625" style="46" customWidth="1"/>
    <col min="11" max="11" width="15.57421875" style="46" customWidth="1"/>
    <col min="12" max="16384" width="8.8515625" style="46" customWidth="1"/>
  </cols>
  <sheetData>
    <row r="1" spans="1:11" ht="61.5" customHeight="1">
      <c r="A1" s="73"/>
      <c r="B1" s="197" t="s">
        <v>97</v>
      </c>
      <c r="C1" s="198"/>
      <c r="D1" s="198"/>
      <c r="E1" s="198"/>
      <c r="F1" s="198"/>
      <c r="G1" s="198"/>
      <c r="H1" s="198"/>
      <c r="I1" s="198"/>
      <c r="J1" s="198"/>
      <c r="K1" s="73"/>
    </row>
    <row r="2" spans="1:11" ht="31.5" customHeight="1">
      <c r="A2" s="199" t="s">
        <v>96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33" customHeight="1">
      <c r="A3" s="200" t="s">
        <v>3</v>
      </c>
      <c r="B3" s="200" t="s">
        <v>7</v>
      </c>
      <c r="C3" s="201" t="s">
        <v>1</v>
      </c>
      <c r="D3" s="201"/>
      <c r="E3" s="201"/>
      <c r="F3" s="201" t="s">
        <v>0</v>
      </c>
      <c r="G3" s="201" t="s">
        <v>14</v>
      </c>
      <c r="H3" s="201"/>
      <c r="I3" s="201"/>
      <c r="J3" s="201"/>
      <c r="K3" s="202" t="s">
        <v>18</v>
      </c>
    </row>
    <row r="4" spans="1:11" ht="158.25" customHeight="1">
      <c r="A4" s="200"/>
      <c r="B4" s="200"/>
      <c r="C4" s="72" t="s">
        <v>15</v>
      </c>
      <c r="D4" s="72" t="s">
        <v>16</v>
      </c>
      <c r="E4" s="72" t="s">
        <v>12</v>
      </c>
      <c r="F4" s="201"/>
      <c r="G4" s="71" t="s">
        <v>8</v>
      </c>
      <c r="H4" s="72" t="s">
        <v>17</v>
      </c>
      <c r="I4" s="72" t="s">
        <v>13</v>
      </c>
      <c r="J4" s="72" t="s">
        <v>17</v>
      </c>
      <c r="K4" s="202"/>
    </row>
    <row r="5" spans="1:11" ht="31.5" customHeight="1">
      <c r="A5" s="64">
        <v>1</v>
      </c>
      <c r="B5" s="63" t="s">
        <v>95</v>
      </c>
      <c r="C5" s="69">
        <v>1.1</v>
      </c>
      <c r="D5" s="69"/>
      <c r="E5" s="64"/>
      <c r="F5" s="70">
        <f aca="true" t="shared" si="0" ref="F5:F24">SUM(C5,D5)</f>
        <v>1.1</v>
      </c>
      <c r="G5" s="64"/>
      <c r="H5" s="69"/>
      <c r="I5" s="66"/>
      <c r="J5" s="69"/>
      <c r="K5" s="68"/>
    </row>
    <row r="6" spans="1:11" ht="26.25" customHeight="1">
      <c r="A6" s="64"/>
      <c r="B6" s="63"/>
      <c r="C6" s="67"/>
      <c r="D6" s="60"/>
      <c r="E6" s="61"/>
      <c r="F6" s="58">
        <f t="shared" si="0"/>
        <v>0</v>
      </c>
      <c r="G6" s="63"/>
      <c r="H6" s="67"/>
      <c r="I6" s="66"/>
      <c r="J6" s="60"/>
      <c r="K6" s="55"/>
    </row>
    <row r="7" spans="1:11" ht="15.75">
      <c r="A7" s="64"/>
      <c r="B7" s="62"/>
      <c r="C7" s="60"/>
      <c r="D7" s="60"/>
      <c r="E7" s="61"/>
      <c r="F7" s="58">
        <f t="shared" si="0"/>
        <v>0</v>
      </c>
      <c r="G7" s="62"/>
      <c r="H7" s="60"/>
      <c r="I7" s="65"/>
      <c r="J7" s="60"/>
      <c r="K7" s="55"/>
    </row>
    <row r="8" spans="1:11" ht="15.75">
      <c r="A8" s="64"/>
      <c r="B8" s="62"/>
      <c r="C8" s="60"/>
      <c r="D8" s="60"/>
      <c r="E8" s="61"/>
      <c r="F8" s="58">
        <f t="shared" si="0"/>
        <v>0</v>
      </c>
      <c r="G8" s="62"/>
      <c r="H8" s="60"/>
      <c r="I8" s="65"/>
      <c r="J8" s="60"/>
      <c r="K8" s="55"/>
    </row>
    <row r="9" spans="1:11" ht="15.75">
      <c r="A9" s="64"/>
      <c r="B9" s="62"/>
      <c r="C9" s="60"/>
      <c r="D9" s="60"/>
      <c r="E9" s="61"/>
      <c r="F9" s="58">
        <f t="shared" si="0"/>
        <v>0</v>
      </c>
      <c r="G9" s="62"/>
      <c r="H9" s="60"/>
      <c r="I9" s="65"/>
      <c r="J9" s="60"/>
      <c r="K9" s="55"/>
    </row>
    <row r="10" spans="1:11" ht="15.75">
      <c r="A10" s="64"/>
      <c r="B10" s="62"/>
      <c r="C10" s="60"/>
      <c r="D10" s="60"/>
      <c r="E10" s="61"/>
      <c r="F10" s="58">
        <f t="shared" si="0"/>
        <v>0</v>
      </c>
      <c r="G10" s="63"/>
      <c r="H10" s="60"/>
      <c r="I10" s="61"/>
      <c r="J10" s="60"/>
      <c r="K10" s="55"/>
    </row>
    <row r="11" spans="1:11" ht="15.75">
      <c r="A11" s="64"/>
      <c r="B11" s="62"/>
      <c r="C11" s="60"/>
      <c r="D11" s="60"/>
      <c r="E11" s="61"/>
      <c r="F11" s="58">
        <f t="shared" si="0"/>
        <v>0</v>
      </c>
      <c r="G11" s="63"/>
      <c r="H11" s="60"/>
      <c r="I11" s="61"/>
      <c r="J11" s="60"/>
      <c r="K11" s="55"/>
    </row>
    <row r="12" spans="1:11" ht="15.75">
      <c r="A12" s="64"/>
      <c r="B12" s="62"/>
      <c r="C12" s="60"/>
      <c r="D12" s="60"/>
      <c r="E12" s="61"/>
      <c r="F12" s="58">
        <f t="shared" si="0"/>
        <v>0</v>
      </c>
      <c r="G12" s="62"/>
      <c r="H12" s="60"/>
      <c r="I12" s="61"/>
      <c r="J12" s="60"/>
      <c r="K12" s="55"/>
    </row>
    <row r="13" spans="1:11" ht="15.75">
      <c r="A13" s="63"/>
      <c r="B13" s="62"/>
      <c r="C13" s="60"/>
      <c r="D13" s="60"/>
      <c r="E13" s="61"/>
      <c r="F13" s="58">
        <f t="shared" si="0"/>
        <v>0</v>
      </c>
      <c r="G13" s="62"/>
      <c r="H13" s="60"/>
      <c r="I13" s="61"/>
      <c r="J13" s="60"/>
      <c r="K13" s="55"/>
    </row>
    <row r="14" spans="1:11" ht="15.75">
      <c r="A14" s="64"/>
      <c r="B14" s="62"/>
      <c r="C14" s="60"/>
      <c r="D14" s="60"/>
      <c r="E14" s="61"/>
      <c r="F14" s="58">
        <f t="shared" si="0"/>
        <v>0</v>
      </c>
      <c r="G14" s="62"/>
      <c r="H14" s="60"/>
      <c r="I14" s="61"/>
      <c r="J14" s="60"/>
      <c r="K14" s="55"/>
    </row>
    <row r="15" spans="1:11" ht="15.75">
      <c r="A15" s="64"/>
      <c r="B15" s="62"/>
      <c r="C15" s="60"/>
      <c r="D15" s="60"/>
      <c r="E15" s="61"/>
      <c r="F15" s="58">
        <f t="shared" si="0"/>
        <v>0</v>
      </c>
      <c r="G15" s="62"/>
      <c r="H15" s="60"/>
      <c r="I15" s="61"/>
      <c r="J15" s="60"/>
      <c r="K15" s="55"/>
    </row>
    <row r="16" spans="1:11" ht="15.75">
      <c r="A16" s="64"/>
      <c r="B16" s="62"/>
      <c r="C16" s="60"/>
      <c r="D16" s="60"/>
      <c r="E16" s="61"/>
      <c r="F16" s="58">
        <f t="shared" si="0"/>
        <v>0</v>
      </c>
      <c r="G16" s="62"/>
      <c r="H16" s="60"/>
      <c r="I16" s="61"/>
      <c r="J16" s="60"/>
      <c r="K16" s="55"/>
    </row>
    <row r="17" spans="1:11" ht="15.75">
      <c r="A17" s="64"/>
      <c r="B17" s="62"/>
      <c r="C17" s="60"/>
      <c r="D17" s="60"/>
      <c r="E17" s="61"/>
      <c r="F17" s="58">
        <f t="shared" si="0"/>
        <v>0</v>
      </c>
      <c r="G17" s="62"/>
      <c r="H17" s="60"/>
      <c r="I17" s="61"/>
      <c r="J17" s="60"/>
      <c r="K17" s="55"/>
    </row>
    <row r="18" spans="1:11" ht="15.75">
      <c r="A18" s="64"/>
      <c r="B18" s="62"/>
      <c r="C18" s="60"/>
      <c r="D18" s="60"/>
      <c r="E18" s="61"/>
      <c r="F18" s="58">
        <f t="shared" si="0"/>
        <v>0</v>
      </c>
      <c r="G18" s="62"/>
      <c r="H18" s="60"/>
      <c r="I18" s="61"/>
      <c r="J18" s="60"/>
      <c r="K18" s="55"/>
    </row>
    <row r="19" spans="1:11" ht="15.75">
      <c r="A19" s="63"/>
      <c r="B19" s="62"/>
      <c r="C19" s="60"/>
      <c r="D19" s="60"/>
      <c r="E19" s="61"/>
      <c r="F19" s="58">
        <f t="shared" si="0"/>
        <v>0</v>
      </c>
      <c r="G19" s="62"/>
      <c r="H19" s="60"/>
      <c r="I19" s="61"/>
      <c r="J19" s="60"/>
      <c r="K19" s="55"/>
    </row>
    <row r="20" spans="1:11" ht="15.75">
      <c r="A20" s="63"/>
      <c r="B20" s="62"/>
      <c r="C20" s="60"/>
      <c r="D20" s="60"/>
      <c r="E20" s="61"/>
      <c r="F20" s="58">
        <f t="shared" si="0"/>
        <v>0</v>
      </c>
      <c r="G20" s="62"/>
      <c r="H20" s="60"/>
      <c r="I20" s="61"/>
      <c r="J20" s="60"/>
      <c r="K20" s="55"/>
    </row>
    <row r="21" spans="1:11" ht="15.75">
      <c r="A21" s="59"/>
      <c r="B21" s="54"/>
      <c r="C21" s="56"/>
      <c r="D21" s="56"/>
      <c r="E21" s="57"/>
      <c r="F21" s="58">
        <f t="shared" si="0"/>
        <v>0</v>
      </c>
      <c r="G21" s="54"/>
      <c r="H21" s="56"/>
      <c r="I21" s="57"/>
      <c r="J21" s="56"/>
      <c r="K21" s="55"/>
    </row>
    <row r="22" spans="1:11" ht="15.75">
      <c r="A22" s="59"/>
      <c r="B22" s="54"/>
      <c r="C22" s="56"/>
      <c r="D22" s="56"/>
      <c r="E22" s="57"/>
      <c r="F22" s="58">
        <f t="shared" si="0"/>
        <v>0</v>
      </c>
      <c r="G22" s="54"/>
      <c r="H22" s="56"/>
      <c r="I22" s="57"/>
      <c r="J22" s="56"/>
      <c r="K22" s="55"/>
    </row>
    <row r="23" spans="1:11" ht="15.75">
      <c r="A23" s="59"/>
      <c r="B23" s="54"/>
      <c r="C23" s="56"/>
      <c r="D23" s="56"/>
      <c r="E23" s="57"/>
      <c r="F23" s="58">
        <f t="shared" si="0"/>
        <v>0</v>
      </c>
      <c r="G23" s="54"/>
      <c r="H23" s="56"/>
      <c r="I23" s="57"/>
      <c r="J23" s="56"/>
      <c r="K23" s="55"/>
    </row>
    <row r="24" spans="1:11" ht="15.75">
      <c r="A24" s="54"/>
      <c r="B24" s="53" t="s">
        <v>9</v>
      </c>
      <c r="C24" s="49">
        <f>SUM(C5:C23)</f>
        <v>1.1</v>
      </c>
      <c r="D24" s="49">
        <f>SUM(D5:D23)</f>
        <v>0</v>
      </c>
      <c r="E24" s="50"/>
      <c r="F24" s="52">
        <f t="shared" si="0"/>
        <v>1.1</v>
      </c>
      <c r="G24" s="51"/>
      <c r="H24" s="49">
        <f>SUM(H5:H23)</f>
        <v>0</v>
      </c>
      <c r="I24" s="50"/>
      <c r="J24" s="49">
        <f>SUM(J5:J23)</f>
        <v>0</v>
      </c>
      <c r="K24" s="48">
        <f>C24-H24</f>
        <v>1.1</v>
      </c>
    </row>
    <row r="27" spans="2:8" ht="15.75">
      <c r="B27" s="47" t="s">
        <v>4</v>
      </c>
      <c r="F27" s="10"/>
      <c r="G27" s="189" t="s">
        <v>94</v>
      </c>
      <c r="H27" s="203"/>
    </row>
    <row r="28" spans="2:8" ht="15">
      <c r="B28" s="47"/>
      <c r="F28" s="11" t="s">
        <v>6</v>
      </c>
      <c r="G28" s="12"/>
      <c r="H28" s="12"/>
    </row>
    <row r="29" spans="2:8" ht="15.75">
      <c r="B29" s="47" t="s">
        <v>5</v>
      </c>
      <c r="F29" s="10"/>
      <c r="G29" s="189" t="s">
        <v>93</v>
      </c>
      <c r="H29" s="203"/>
    </row>
    <row r="30" spans="6:8" ht="15">
      <c r="F30" s="11" t="s">
        <v>6</v>
      </c>
      <c r="G30" s="12"/>
      <c r="H30" s="12"/>
    </row>
  </sheetData>
  <sheetProtection/>
  <mergeCells count="10">
    <mergeCell ref="G27:H27"/>
    <mergeCell ref="G29:H29"/>
    <mergeCell ref="B1:J1"/>
    <mergeCell ref="A2:K2"/>
    <mergeCell ref="A3:A4"/>
    <mergeCell ref="B3:B4"/>
    <mergeCell ref="C3:E3"/>
    <mergeCell ref="F3:F4"/>
    <mergeCell ref="G3:J3"/>
    <mergeCell ref="K3:K4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2022-10-18T10:48:28Z</dcterms:modified>
  <cp:category/>
  <cp:version/>
  <cp:contentType/>
  <cp:contentStatus/>
</cp:coreProperties>
</file>