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НП КМПБ №1" sheetId="1" r:id="rId1"/>
    <sheet name="КНП КМПБ №2" sheetId="2" r:id="rId2"/>
    <sheet name="КНП КМПБ №3" sheetId="3" r:id="rId3"/>
    <sheet name="КНП КМПБ №5" sheetId="4" r:id="rId4"/>
    <sheet name="КНП КМПБ №6" sheetId="5" r:id="rId5"/>
    <sheet name="КНП &quot;Перинатальний центр&quot;" sheetId="6" r:id="rId6"/>
  </sheets>
  <definedNames>
    <definedName name="_xlnm.Print_Area" localSheetId="5">'КНП "Перинатальний центр"'!$A$1:$K$57</definedName>
    <definedName name="_xlnm.Print_Area" localSheetId="0">'КНП КМПБ №1'!$A$1:$K$59</definedName>
    <definedName name="_xlnm.Print_Area" localSheetId="1">'КНП КМПБ №2'!$A$1:$K$59</definedName>
    <definedName name="_xlnm.Print_Area" localSheetId="2">'КНП КМПБ №3'!$A$1:$K$39</definedName>
    <definedName name="_xlnm.Print_Area" localSheetId="3">'КНП КМПБ №5'!$A$1:$K$56</definedName>
    <definedName name="_xlnm.Print_Area" localSheetId="4">'КНП КМПБ №6'!$A$1:$K$53</definedName>
  </definedNames>
  <calcPr fullCalcOnLoad="1"/>
</workbook>
</file>

<file path=xl/sharedStrings.xml><?xml version="1.0" encoding="utf-8"?>
<sst xmlns="http://schemas.openxmlformats.org/spreadsheetml/2006/main" count="439" uniqueCount="234">
  <si>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</si>
  <si>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</si>
  <si>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</si>
  <si>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</si>
  <si>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</si>
  <si>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</si>
  <si>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</si>
  <si>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</si>
  <si>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</si>
  <si>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</si>
  <si>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</si>
  <si>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</si>
  <si>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</si>
  <si>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</si>
  <si>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</si>
  <si>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</si>
  <si>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продукти харчування</t>
  </si>
  <si>
    <t>медикаменти</t>
  </si>
  <si>
    <t>В.о.директора  КНП "КМПБ№1"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</si>
  <si>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КНП "Київський  міський  пологовий  будинок  № 1" за 2-й  квартал  2023 року </t>
  </si>
  <si>
    <t>вогнегасники 117 шт.</t>
  </si>
  <si>
    <t>реанімаційний стіл  б/в 1 шт.; неонатальний інкубатор 2шт. б/в</t>
  </si>
  <si>
    <t>концентратор  кисневий БІОМЕД 1 шт.</t>
  </si>
  <si>
    <t xml:space="preserve"> Благодійний фонд "Здоров"я жінки і планування сім"ї "</t>
  </si>
  <si>
    <t xml:space="preserve"> ТОВ "КУСТО АГРО"</t>
  </si>
  <si>
    <t>електрогенератор 44 кВА</t>
  </si>
  <si>
    <t xml:space="preserve">  ТОВ "РЕДМЕД"</t>
  </si>
  <si>
    <t xml:space="preserve">венозний сканер </t>
  </si>
  <si>
    <t xml:space="preserve"> База спецмедпостачання</t>
  </si>
  <si>
    <t>респіратор маска 1200 шт.</t>
  </si>
  <si>
    <t xml:space="preserve">ТОВ "ХАРВІНД" </t>
  </si>
  <si>
    <t>Підігрівач інфузійних розчинів;                                                 інфузійний насос</t>
  </si>
  <si>
    <t xml:space="preserve">ТОВ "РЕНЕССАНС-МЕДИКАЛ" </t>
  </si>
  <si>
    <t>аспіратор вакуумний медичний 3 шт.; с-ма підігріву пацієнта 3шт.</t>
  </si>
  <si>
    <t>вакцина проти гепатиту 50 ампул</t>
  </si>
  <si>
    <t>Благодійна організація "Волонтерська  спільнота"ДОПОМАГАЄМО РАЗОМ"</t>
  </si>
  <si>
    <t>інвертор для медичного обладнання портативний</t>
  </si>
  <si>
    <t>ультразвукові датчики для моніторингу серцебиття плода під час пологів  у комплекті   8 шт.; зарядний пристрій 2шт.</t>
  </si>
  <si>
    <t>вакуумні пристрої; гель;системи</t>
  </si>
  <si>
    <t>адаптери та планшет у комплеті; ліхтари</t>
  </si>
  <si>
    <t>монітори артеріального тиску;пульсоксиметри</t>
  </si>
  <si>
    <t>термо матрац 1 шт.</t>
  </si>
  <si>
    <t xml:space="preserve"> ЮНИСЕФ</t>
  </si>
  <si>
    <t>набори акушерські;аптечки;шприцеві насоси</t>
  </si>
  <si>
    <t>медикаменти та обладнання</t>
  </si>
  <si>
    <t xml:space="preserve"> ТОВ " МЕДТЕХНОТРЕЙД"</t>
  </si>
  <si>
    <t>обладнання; кабель та інше</t>
  </si>
  <si>
    <t xml:space="preserve"> ТОВ" ТЕДДІ ГРУПП"</t>
  </si>
  <si>
    <t>пральна машина вузька ГОРЕНИЕ</t>
  </si>
  <si>
    <t>дезенфікуючий засіб 96 шт. по 5 літрів; лікарські засоби</t>
  </si>
  <si>
    <t xml:space="preserve"> Благодійний  фонд "Крила Надії"</t>
  </si>
  <si>
    <t>кофеїн;канавіт;добутамін</t>
  </si>
  <si>
    <t xml:space="preserve"> БО "Благодійний фонд ОЛЕНИ ВЄДЕРНІКОВОЇ"</t>
  </si>
  <si>
    <t>матрац з підігрівом для  н/народжених 3шт.</t>
  </si>
  <si>
    <t xml:space="preserve">  База спецмедпостачання (Пуща-Водиця)</t>
  </si>
  <si>
    <t>калій йодит 490 табл.;халати;маски;захисні костюми;бахіли</t>
  </si>
  <si>
    <t xml:space="preserve">  Благодійний фонд "Волонтерський рух"</t>
  </si>
  <si>
    <t>доплер; шприцеві насоси;монітор КТГ</t>
  </si>
  <si>
    <t xml:space="preserve"> ТОВ "МАЙПІЛЗ"</t>
  </si>
  <si>
    <t>куросурф 2 флакони</t>
  </si>
  <si>
    <t>іміпенем 20фл.; шприц 2400 шт.;мило рідке</t>
  </si>
  <si>
    <t>термо інкубатор для н/народжених 1 шт.</t>
  </si>
  <si>
    <t xml:space="preserve"> БО "БФ"Здоров"я жінки і планування сім"ї"</t>
  </si>
  <si>
    <t>постери ,халати,костюми,жилети</t>
  </si>
  <si>
    <t>ГОНЧАРУК   Наталія</t>
  </si>
  <si>
    <t>Головний бухгалтер</t>
  </si>
  <si>
    <t>ДРОГОБИЧ    Наталія</t>
  </si>
  <si>
    <r>
      <t xml:space="preserve">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</si>
  <si>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О.А.Пустовіт</t>
  </si>
  <si>
    <t>С.М.Сальніков</t>
  </si>
  <si>
    <t>Керівник установи</t>
  </si>
  <si>
    <t>електричне обладнання</t>
  </si>
  <si>
    <t xml:space="preserve">господарські товари </t>
  </si>
  <si>
    <t>Благодійний фонд сімї Андреєвих</t>
  </si>
  <si>
    <t>обладнання для підживлення теплопостачання</t>
  </si>
  <si>
    <t>КП Група впровадження проекту з енергозбереження в адмінфістративних і громацьких будівлях м.Києва</t>
  </si>
  <si>
    <t>ВГО Асоціація неонатологів України</t>
  </si>
  <si>
    <t>м'який інвентар</t>
  </si>
  <si>
    <t>медичне обладнання</t>
  </si>
  <si>
    <t>ЮНІСЕФ міжнародна організація</t>
  </si>
  <si>
    <t>метичні товари та медикаменти</t>
  </si>
  <si>
    <t>БО "100 відсотків життя Київський регіон""</t>
  </si>
  <si>
    <t>компоненти крові</t>
  </si>
  <si>
    <t>КНП "КМЦК"</t>
  </si>
  <si>
    <t>КНП "КЛ№15 Подільського р-ну м.Києва"</t>
  </si>
  <si>
    <t>КНП "КМКЛ№5"</t>
  </si>
  <si>
    <t>деззасоби</t>
  </si>
  <si>
    <t>Вакцина гепатиту -В</t>
  </si>
  <si>
    <t>База спеціального медичного постачання м.Києва</t>
  </si>
  <si>
    <t>медикаменти та перевязувальні матеріали</t>
  </si>
  <si>
    <t>паливо</t>
  </si>
  <si>
    <t>компютерне обладнання</t>
  </si>
  <si>
    <t>господарські товари</t>
  </si>
  <si>
    <t>БО "БЛАГОДІЙНИЙ ФОНД "АКВЕЛОН УКРАЇНА. СОЦІАЛЬНА ІНІЦІАТИВА"</t>
  </si>
  <si>
    <t>ВГО Всеукраїнська Рада реанімації та екстренної медичної допомоги</t>
  </si>
  <si>
    <t>Християнська медична асаціація</t>
  </si>
  <si>
    <r>
      <t xml:space="preserve">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</si>
  <si>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 Київський міський пологовий будинок №2" за ІІ квартал 2023 року </t>
  </si>
  <si>
    <t>Л.Г.Снарова</t>
  </si>
  <si>
    <t>Н.М.Гичка</t>
  </si>
  <si>
    <t>інкубатор</t>
  </si>
  <si>
    <t>пристрій для фототерапії</t>
  </si>
  <si>
    <t>система обігріву для новонароджених</t>
  </si>
  <si>
    <t>стерилізатор</t>
  </si>
  <si>
    <t>лампа оглядова мобільна</t>
  </si>
  <si>
    <t>медичний інструментарій</t>
  </si>
  <si>
    <t>БО "Фонд ЮНІСЕФ"</t>
  </si>
  <si>
    <t>База медпостачання</t>
  </si>
  <si>
    <t>нагрівач дитячий</t>
  </si>
  <si>
    <t>ТОВ "ТЕДДІ ГРУПП"</t>
  </si>
  <si>
    <t>бокси</t>
  </si>
  <si>
    <t>БО "Український інститут політики громадського здоров'я"</t>
  </si>
  <si>
    <t>меблі</t>
  </si>
  <si>
    <t>кондиціонер</t>
  </si>
  <si>
    <t>комп'ютерна техніка</t>
  </si>
  <si>
    <t>КНП "КМПБ №5"</t>
  </si>
  <si>
    <t>База спецмедпостачання</t>
  </si>
  <si>
    <t>вивезення ТПВ</t>
  </si>
  <si>
    <t>послуги</t>
  </si>
  <si>
    <t>Фізичні особи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</si>
  <si>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пологовий будинок №3"</t>
    </r>
    <r>
      <rPr>
        <b/>
        <sz val="14"/>
        <color indexed="8"/>
        <rFont val="Times New Roman"/>
        <family val="1"/>
      </rPr>
      <t xml:space="preserve"> за ІІ квартал 2023 року </t>
    </r>
  </si>
  <si>
    <t>Л.В.Шолох</t>
  </si>
  <si>
    <t>Д.О.Говсєєв</t>
  </si>
  <si>
    <t>ТОВ "Оптіма-Фарм ЛТД"</t>
  </si>
  <si>
    <t>господарчі товари</t>
  </si>
  <si>
    <t>товари медичного призначення</t>
  </si>
  <si>
    <t>ТОВ "АБІФАРМ"</t>
  </si>
  <si>
    <t>медикаменти та товари медичного призначення</t>
  </si>
  <si>
    <t>дезінфекційні засоби</t>
  </si>
  <si>
    <t>ГО "Фонд сприяння розвитку акушерської допомоги ім. С.В.Берчика"</t>
  </si>
  <si>
    <r>
      <t xml:space="preserve">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</si>
  <si>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пологовий будинок №5" ВО КМР (КМДА)</t>
    </r>
    <r>
      <rPr>
        <b/>
        <sz val="14"/>
        <color indexed="8"/>
        <rFont val="Times New Roman"/>
        <family val="1"/>
      </rPr>
      <t xml:space="preserve"> за ІІ квартал 2023 року </t>
    </r>
  </si>
  <si>
    <t>термiнал SpeedFace</t>
  </si>
  <si>
    <t xml:space="preserve">ТОВ "ДЕПС СОЛЮШЕНЗ" </t>
  </si>
  <si>
    <t>курси реабiлiтологiї,</t>
  </si>
  <si>
    <t xml:space="preserve">ФОП Перепечiна Лiлiя Василiвна   </t>
  </si>
  <si>
    <t>посл. з проф.підготовки (Організ. і управління охор.здоров.</t>
  </si>
  <si>
    <t>НУОЗ України ім.П.Л.Шупика</t>
  </si>
  <si>
    <t>оплата заборгованостi згiдно наказу Господарського суду м.Києва вiд 21.03.2023 по справi №910/1, пеня згiдно наказу Господарського суду м.Києва вiд 21.03.2023 по справi №910/13282/22, оплата судового збору згiдно наказу Господарського суду м.Києва вiд 21.03.2023 по справi №910/1,оплата iнфляцiйних втрат згiдно наказу Господарського суду м.Києва вiд 21.03.2023 по справi №91,</t>
  </si>
  <si>
    <t xml:space="preserve">ТОВ "ЕРНЕРIНГ"   </t>
  </si>
  <si>
    <t xml:space="preserve">сплата судового збору за позовом </t>
  </si>
  <si>
    <t>ГУК у м. Києві/Дніпров.р-н/22030101</t>
  </si>
  <si>
    <t>компенсація витрат на професійну правничу допомогу згідно рішення суду у справі №755/7555/22</t>
  </si>
  <si>
    <t>Градінар Віола Олександрівна</t>
  </si>
  <si>
    <t xml:space="preserve">супроводження ПЗ(Соната) </t>
  </si>
  <si>
    <t xml:space="preserve">ФОП Калмиков Дмитро Вiталiйович </t>
  </si>
  <si>
    <t>посл.пов'яз.з над.дост.до видання(Головбух;головна мед.сестра)</t>
  </si>
  <si>
    <t>ФОП"МЦФЕР-Україна"</t>
  </si>
  <si>
    <t>консульт.посл.з пит. заг.управління</t>
  </si>
  <si>
    <t>ФОП Стельмах Лілія Богданівна</t>
  </si>
  <si>
    <t>бухг.та аудит.послуги(аудит річної фін.звітності 2022)</t>
  </si>
  <si>
    <t>ТОВ АФ "ІНСАЙТ"</t>
  </si>
  <si>
    <t>Доставка товару</t>
  </si>
  <si>
    <t>ТОВ "Епіцентр К"</t>
  </si>
  <si>
    <t>Комісія банку</t>
  </si>
  <si>
    <t>2-е Київське упр-ня АТ "УКРСИББАНК"</t>
  </si>
  <si>
    <t>послуги зв'язку</t>
  </si>
  <si>
    <t>ПрАТ "Київстар"</t>
  </si>
  <si>
    <t>послуги користування ПЗ "Binotel"</t>
  </si>
  <si>
    <t>ТОВ Бінотел</t>
  </si>
  <si>
    <t>послуги телекомунікаційних послу</t>
  </si>
  <si>
    <t>ТОВ "Тримоб"</t>
  </si>
  <si>
    <t>розробку ПЗ Аптека-склад</t>
  </si>
  <si>
    <t>ФОП Юсенков С.В.</t>
  </si>
  <si>
    <t>надання доступу до журналу(бухгалтерія,кадри)</t>
  </si>
  <si>
    <t>ТОВ "Видавництво "АС:Періодика"</t>
  </si>
  <si>
    <t>доступ до онлайн-сервiсу</t>
  </si>
  <si>
    <t xml:space="preserve">ТОВ "КАДРОЛЕНД"  </t>
  </si>
  <si>
    <t>доступ до ПЗ "Медок"</t>
  </si>
  <si>
    <t xml:space="preserve">ТОВ "ЗНАТОК"   </t>
  </si>
  <si>
    <t>розробку проекту тарифiв на медичнi послуги</t>
  </si>
  <si>
    <t xml:space="preserve">ТОВ "Медицина ВМ" </t>
  </si>
  <si>
    <t>послуги з озеленення територiї</t>
  </si>
  <si>
    <t xml:space="preserve">ФОП Жалдак Андрiй Володимирович   </t>
  </si>
  <si>
    <t>послуги консультування</t>
  </si>
  <si>
    <t xml:space="preserve">ФОП Пономаренко О.М. </t>
  </si>
  <si>
    <t>диван офiсний</t>
  </si>
  <si>
    <t>ФОП Лангер Д.Ю.</t>
  </si>
  <si>
    <t xml:space="preserve"> рекламнi матерiали, каталоги товарiв та посiбники</t>
  </si>
  <si>
    <t xml:space="preserve">ФОП Вольф Юлiя Володимирiвна   </t>
  </si>
  <si>
    <t>кронштейн</t>
  </si>
  <si>
    <t>ТОВ "ДЕПС СОЛЮШЕНЗ"</t>
  </si>
  <si>
    <t xml:space="preserve">юридичнi послуги </t>
  </si>
  <si>
    <t xml:space="preserve">Адвокатське бюро "Редiч i партнери"  </t>
  </si>
  <si>
    <t>швидкозшивачi</t>
  </si>
  <si>
    <t xml:space="preserve">ФОП Янiцький Олександр Валентинович </t>
  </si>
  <si>
    <t xml:space="preserve">Товари (валик, пензлик, петлі, штукатурка,колодка, розетка, вимикач,кабель,рамка, коробка, бур, свердло,фітинги,умивальник, змішувач,шланг, труба, сифон, кран,світильники,дверна коробка,рукавички захисні(господарчі),мішки д/сміття(35л,60л),  кріпильнідеталі(шайба,гайка,болт), мастильні засоби(олива моторна),крiсло офiсне,фарба, макловиця,сантехнiчнi товари,замки,лак захисний д/деревини,фiтiнги, труби,хомути </t>
  </si>
  <si>
    <t>інструменти та насадки, інструменти(дриль, лобзик, акумулятор)</t>
  </si>
  <si>
    <t>ТОВ "Мережа магазинів "Дніпро-М"</t>
  </si>
  <si>
    <t>рушники</t>
  </si>
  <si>
    <t>ФОП Кравченя А.М.</t>
  </si>
  <si>
    <t>засоби миючі та прання</t>
  </si>
  <si>
    <t>ТОВ "Бланідас"</t>
  </si>
  <si>
    <t>Роутер-1 шт., контейне для транспортування медичних відходів-1шт</t>
  </si>
  <si>
    <r>
      <t>цифровий монітор і записувач електрокардіографа-1шт, монітор життєвих функцій пацієнта-10шт, хірургічний інструментарій-10шт, шприцевий насос-16шт, акушерський набір-20шт, аптечка акушерська-20шт, медичний відновлювальний матеріал-20шт, акушерсько-хірургічний набір-19шт, інфузійний насос-5шт, пульсоксиметр-5шт, датчик багаторазовий - 5шт, абдомінальний хірургічний інструментарій-5шт, перев</t>
    </r>
    <r>
      <rPr>
        <sz val="12"/>
        <color indexed="8"/>
        <rFont val="Calibri"/>
        <family val="2"/>
      </rPr>
      <t>’язувальний хірургічний набір-5шт. шприцевий насос- 5шт, лампа мобільна світлодіодна-10шт, компресор для наркозних апаратів- 1шт., фототерапевтична установка-5шт, ковдра-200шт, стіл реанімаційний для новонароджених-10шт, інкубатор автоматичний базовий-2шт.</t>
    </r>
  </si>
  <si>
    <t>Дитячий фонд  ООН ЮНІСЕФ</t>
  </si>
  <si>
    <t>інвентор для мед.обладнання (1шт.), адаптер-1шт., олива для інвентора-1шт, ультрозвуковий датчик - 8шт, акомуляторні батарейки - 8шт, зарядні пристрої д/батарей-2шт, вакуумні-16шт, туби гелю- 8шт, системи захисту від перепадів напруги-2шт, системи для маткової балонної тампонади-10шт, фото-адаптер-1шт, Apple IPAD-1шт, портативний акушерський ультрозвуковий сканер-1шт, акумуляторні налобні ліхтарі-4шт, адаптери для акумуляторних налобних ьліхтариків-2шт, таблетки мізопростолу-360шт, гліцерин тринітрат-8шт, упаковка смужок-тестів для дослідження сечі-6шт, термо матрац-1шт, монітори артеріального тиску-6шт, пульсоксиметри з датчиками-1шт</t>
  </si>
  <si>
    <t>Благодійної організації "Волонтерська спільнота", "ДОПОМАГАЄМО РАЗОМ"</t>
  </si>
  <si>
    <t>узд апарат, інкубатор для новонароджених</t>
  </si>
  <si>
    <t>Громадська організація "Центр громадської ініціативи "СИНЕРГІЯ"</t>
  </si>
  <si>
    <t xml:space="preserve">електрогенераторна установка-1 шт. </t>
  </si>
  <si>
    <t>ДП "Медичні закупівлі України"</t>
  </si>
  <si>
    <t>Благодійний фонд "Крила надії"</t>
  </si>
  <si>
    <t>Вітаміни</t>
  </si>
  <si>
    <t>ФОП"Гринченко Марина Володимирівна"</t>
  </si>
  <si>
    <t>контейнер д/зберігання мед.предметів(25шт.), ванна (1 шт), крісло розкладне- 1 шт., водонагрівач побутовий електричний - 1шт, інзузмат-1шт, холодильник б/в-1шт, крісла функціональні-4шт, візочок для мало-мобільних груп населення-1шт, операційна лампа-5шт, стельовий медичний консоль-1шт, біо-туалет-1шт, ліжко медичне(багатофункціональне)-10шт</t>
  </si>
  <si>
    <t>Волонтерські організації</t>
  </si>
  <si>
    <r>
      <t xml:space="preserve">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</si>
  <si>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Київський міський пологовий будинок № 6 за 6 місяців 2023 року </t>
  </si>
  <si>
    <t>Костюкова Н.М.</t>
  </si>
  <si>
    <t>Біла В.В.</t>
  </si>
  <si>
    <t>В.о. директора</t>
  </si>
  <si>
    <t>Медикаменти</t>
  </si>
  <si>
    <t>БФ "Крила надії"</t>
  </si>
  <si>
    <t>ТОВ "Людмила-Фарм"</t>
  </si>
  <si>
    <t>КМДА</t>
  </si>
  <si>
    <t>База спеціального медичного постачання м. Києва</t>
  </si>
  <si>
    <t>БО "БФ "Волонтерська спільнота "Допомогаємо разом"</t>
  </si>
  <si>
    <t>Unicef</t>
  </si>
  <si>
    <t>МШП</t>
  </si>
  <si>
    <t>БО "БФ "Лікарі без кордонів, Нідерланди"</t>
  </si>
  <si>
    <t>м`який інвентар</t>
  </si>
  <si>
    <t>ІНМА</t>
  </si>
  <si>
    <t>БО "Україна живе 2022"</t>
  </si>
  <si>
    <t>Матеріали</t>
  </si>
  <si>
    <t>ОЗ</t>
  </si>
  <si>
    <t>ТОВ "ГАЛАФАРМ"</t>
  </si>
  <si>
    <t>Вироби медичного призначення</t>
  </si>
  <si>
    <t>ТОВ "СОЛЮШНЗ УКРАЇНА</t>
  </si>
  <si>
    <t>капітальний ремонт лікарняного ліфта</t>
  </si>
  <si>
    <t>АТ КБ "ПриватБанк"</t>
  </si>
  <si>
    <t>банківське обслуговування</t>
  </si>
  <si>
    <t>ТОВ "Інститут клітинної терапії"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</si>
  <si>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"Перинатальний центр м. Києва"за ІІ квартал 2023 року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</si>
</sst>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.000"/>
    <numFmt numFmtId="19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2" fillId="0" borderId="0" xfId="52" applyFont="1" applyAlignment="1">
      <alignment horizontal="centerContinuous" vertical="top"/>
      <protection/>
    </xf>
    <xf numFmtId="0" fontId="12" fillId="0" borderId="0" xfId="5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/>
    </xf>
    <xf numFmtId="4" fontId="1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2" fontId="9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4" fontId="9" fillId="4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179" fontId="19" fillId="0" borderId="10" xfId="59" applyFont="1" applyBorder="1" applyAlignment="1">
      <alignment wrapText="1"/>
    </xf>
    <xf numFmtId="0" fontId="55" fillId="0" borderId="0" xfId="0" applyFont="1" applyAlignment="1">
      <alignment/>
    </xf>
    <xf numFmtId="0" fontId="19" fillId="0" borderId="10" xfId="0" applyFont="1" applyBorder="1" applyAlignment="1">
      <alignment wrapText="1"/>
    </xf>
    <xf numFmtId="179" fontId="19" fillId="0" borderId="0" xfId="59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2" fontId="9" fillId="32" borderId="0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/>
    </xf>
    <xf numFmtId="4" fontId="1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wrapText="1"/>
    </xf>
    <xf numFmtId="2" fontId="9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4" fontId="9" fillId="4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0" xfId="52" applyFont="1" applyBorder="1" applyAlignment="1">
      <alignment horizontal="center"/>
      <protection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11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="90" zoomScaleNormal="9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28.00390625" style="0" customWidth="1"/>
    <col min="3" max="3" width="16.28125" style="0" customWidth="1"/>
    <col min="4" max="4" width="13.57421875" style="0" customWidth="1"/>
    <col min="5" max="5" width="21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00" t="s">
        <v>19</v>
      </c>
      <c r="C1" s="101"/>
      <c r="D1" s="101"/>
      <c r="E1" s="101"/>
      <c r="F1" s="101"/>
      <c r="G1" s="101"/>
      <c r="H1" s="101"/>
      <c r="I1" s="101"/>
      <c r="J1" s="101"/>
      <c r="K1" s="1"/>
    </row>
    <row r="2" spans="1:11" ht="31.5" customHeight="1">
      <c r="A2" s="102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33" customHeight="1">
      <c r="A3" s="103" t="s">
        <v>3</v>
      </c>
      <c r="B3" s="103" t="s">
        <v>5</v>
      </c>
      <c r="C3" s="104" t="s">
        <v>1</v>
      </c>
      <c r="D3" s="104"/>
      <c r="E3" s="104"/>
      <c r="F3" s="104" t="s">
        <v>0</v>
      </c>
      <c r="G3" s="104" t="s">
        <v>11</v>
      </c>
      <c r="H3" s="104"/>
      <c r="I3" s="104"/>
      <c r="J3" s="104"/>
      <c r="K3" s="105" t="s">
        <v>15</v>
      </c>
    </row>
    <row r="4" spans="1:11" ht="158.25" customHeight="1">
      <c r="A4" s="103"/>
      <c r="B4" s="103"/>
      <c r="C4" s="5" t="s">
        <v>12</v>
      </c>
      <c r="D4" s="5" t="s">
        <v>13</v>
      </c>
      <c r="E4" s="5" t="s">
        <v>9</v>
      </c>
      <c r="F4" s="104"/>
      <c r="G4" s="6" t="s">
        <v>6</v>
      </c>
      <c r="H4" s="5" t="s">
        <v>14</v>
      </c>
      <c r="I4" s="5" t="s">
        <v>10</v>
      </c>
      <c r="J4" s="5" t="s">
        <v>14</v>
      </c>
      <c r="K4" s="105"/>
    </row>
    <row r="5" spans="1:11" ht="37.5">
      <c r="A5" s="20">
        <v>1</v>
      </c>
      <c r="B5" s="2" t="s">
        <v>8</v>
      </c>
      <c r="C5" s="3">
        <v>134.38</v>
      </c>
      <c r="D5" s="3">
        <v>25.9</v>
      </c>
      <c r="E5" s="25" t="s">
        <v>16</v>
      </c>
      <c r="F5" s="19">
        <f>SUM(C5,D5)</f>
        <v>160.28</v>
      </c>
      <c r="G5" s="2">
        <v>2240</v>
      </c>
      <c r="H5" s="3">
        <v>40.7</v>
      </c>
      <c r="I5" s="25" t="s">
        <v>16</v>
      </c>
      <c r="J5" s="3">
        <v>25.9</v>
      </c>
      <c r="K5" s="7"/>
    </row>
    <row r="6" spans="1:11" ht="18" customHeight="1">
      <c r="A6" s="20">
        <v>2</v>
      </c>
      <c r="B6" s="2"/>
      <c r="C6" s="3"/>
      <c r="D6" s="3">
        <v>47.4</v>
      </c>
      <c r="E6" s="25" t="s">
        <v>20</v>
      </c>
      <c r="F6" s="19">
        <v>47.4</v>
      </c>
      <c r="G6" s="2">
        <v>2282</v>
      </c>
      <c r="H6" s="3">
        <v>1.4</v>
      </c>
      <c r="I6" s="25" t="s">
        <v>20</v>
      </c>
      <c r="J6" s="3">
        <v>47.4</v>
      </c>
      <c r="K6" s="7"/>
    </row>
    <row r="7" spans="1:11" ht="72.75" customHeight="1">
      <c r="A7" s="20">
        <v>3</v>
      </c>
      <c r="B7" s="2"/>
      <c r="C7" s="3"/>
      <c r="D7" s="3">
        <v>52</v>
      </c>
      <c r="E7" s="25" t="s">
        <v>21</v>
      </c>
      <c r="F7" s="19">
        <f aca="true" t="shared" si="0" ref="F7:F36">SUM(C7,D7)</f>
        <v>52</v>
      </c>
      <c r="G7" s="24">
        <v>2800</v>
      </c>
      <c r="H7" s="3">
        <v>0.6</v>
      </c>
      <c r="I7" s="25" t="s">
        <v>21</v>
      </c>
      <c r="J7" s="3">
        <v>52</v>
      </c>
      <c r="K7" s="7"/>
    </row>
    <row r="8" spans="1:11" ht="54" customHeight="1">
      <c r="A8" s="20">
        <v>4</v>
      </c>
      <c r="B8" s="2"/>
      <c r="C8" s="3"/>
      <c r="D8" s="3">
        <v>14</v>
      </c>
      <c r="E8" s="25" t="s">
        <v>22</v>
      </c>
      <c r="F8" s="19">
        <v>14</v>
      </c>
      <c r="G8" s="2"/>
      <c r="H8" s="3"/>
      <c r="I8" s="25" t="s">
        <v>22</v>
      </c>
      <c r="J8" s="26">
        <v>14</v>
      </c>
      <c r="K8" s="7"/>
    </row>
    <row r="9" spans="1:11" ht="61.5" customHeight="1">
      <c r="A9" s="20">
        <v>5</v>
      </c>
      <c r="B9" s="21" t="s">
        <v>23</v>
      </c>
      <c r="C9" s="3"/>
      <c r="D9" s="3">
        <v>200.5</v>
      </c>
      <c r="E9" s="25" t="s">
        <v>17</v>
      </c>
      <c r="F9" s="19">
        <f t="shared" si="0"/>
        <v>200.5</v>
      </c>
      <c r="G9" s="2"/>
      <c r="H9" s="3"/>
      <c r="I9" s="25" t="s">
        <v>17</v>
      </c>
      <c r="J9" s="26">
        <v>200.5</v>
      </c>
      <c r="K9" s="7"/>
    </row>
    <row r="10" spans="1:11" ht="33.75" customHeight="1">
      <c r="A10" s="20">
        <v>6</v>
      </c>
      <c r="B10" s="21" t="s">
        <v>24</v>
      </c>
      <c r="C10" s="3"/>
      <c r="D10" s="3">
        <v>281.4</v>
      </c>
      <c r="E10" s="22" t="s">
        <v>25</v>
      </c>
      <c r="F10" s="19">
        <f t="shared" si="0"/>
        <v>281.4</v>
      </c>
      <c r="G10" s="2"/>
      <c r="H10" s="3"/>
      <c r="I10" s="22" t="s">
        <v>25</v>
      </c>
      <c r="J10" s="3">
        <v>281.4</v>
      </c>
      <c r="K10" s="7"/>
    </row>
    <row r="11" spans="1:11" ht="27" customHeight="1">
      <c r="A11" s="20">
        <v>7</v>
      </c>
      <c r="B11" s="21" t="s">
        <v>26</v>
      </c>
      <c r="C11" s="27"/>
      <c r="D11" s="28">
        <v>104.7</v>
      </c>
      <c r="E11" s="29" t="s">
        <v>27</v>
      </c>
      <c r="F11" s="19">
        <f t="shared" si="0"/>
        <v>104.7</v>
      </c>
      <c r="G11" s="2"/>
      <c r="H11" s="3"/>
      <c r="I11" s="29" t="s">
        <v>27</v>
      </c>
      <c r="J11" s="28">
        <v>104.7</v>
      </c>
      <c r="K11" s="7"/>
    </row>
    <row r="12" spans="1:11" ht="37.5">
      <c r="A12" s="20">
        <v>8</v>
      </c>
      <c r="B12" s="30" t="s">
        <v>28</v>
      </c>
      <c r="C12" s="3"/>
      <c r="D12" s="31">
        <v>1.2</v>
      </c>
      <c r="E12" s="32" t="s">
        <v>29</v>
      </c>
      <c r="F12" s="19">
        <f t="shared" si="0"/>
        <v>1.2</v>
      </c>
      <c r="G12" s="24"/>
      <c r="H12" s="3"/>
      <c r="I12" s="32" t="s">
        <v>29</v>
      </c>
      <c r="J12" s="31">
        <v>1.2</v>
      </c>
      <c r="K12" s="7"/>
    </row>
    <row r="13" spans="1:11" ht="78.75" customHeight="1">
      <c r="A13" s="20">
        <v>9</v>
      </c>
      <c r="B13" s="33" t="s">
        <v>30</v>
      </c>
      <c r="C13" s="3"/>
      <c r="D13" s="31">
        <v>38.7</v>
      </c>
      <c r="E13" s="30" t="s">
        <v>31</v>
      </c>
      <c r="F13" s="19">
        <f t="shared" si="0"/>
        <v>38.7</v>
      </c>
      <c r="G13" s="12"/>
      <c r="H13" s="3"/>
      <c r="I13" s="30" t="s">
        <v>31</v>
      </c>
      <c r="J13" s="31">
        <v>38.7</v>
      </c>
      <c r="K13" s="7"/>
    </row>
    <row r="14" spans="1:11" ht="64.5" customHeight="1">
      <c r="A14" s="20">
        <v>10</v>
      </c>
      <c r="B14" s="21" t="s">
        <v>32</v>
      </c>
      <c r="C14" s="3"/>
      <c r="D14" s="31">
        <v>591.5</v>
      </c>
      <c r="E14" s="34" t="s">
        <v>33</v>
      </c>
      <c r="F14" s="19">
        <f t="shared" si="0"/>
        <v>591.5</v>
      </c>
      <c r="G14" s="2"/>
      <c r="H14" s="3"/>
      <c r="I14" s="34" t="s">
        <v>33</v>
      </c>
      <c r="J14" s="31">
        <v>591.5</v>
      </c>
      <c r="K14" s="7"/>
    </row>
    <row r="15" spans="1:11" ht="56.25">
      <c r="A15" s="20">
        <v>11</v>
      </c>
      <c r="B15" s="21" t="s">
        <v>28</v>
      </c>
      <c r="C15" s="3"/>
      <c r="D15" s="31">
        <v>0.1</v>
      </c>
      <c r="E15" s="21" t="s">
        <v>34</v>
      </c>
      <c r="F15" s="19">
        <f t="shared" si="0"/>
        <v>0.1</v>
      </c>
      <c r="G15" s="2"/>
      <c r="H15" s="3"/>
      <c r="I15" s="21" t="s">
        <v>34</v>
      </c>
      <c r="J15" s="31">
        <v>0.1</v>
      </c>
      <c r="K15" s="7"/>
    </row>
    <row r="16" spans="1:11" ht="77.25" customHeight="1">
      <c r="A16" s="20">
        <v>12</v>
      </c>
      <c r="B16" s="21" t="s">
        <v>35</v>
      </c>
      <c r="C16" s="3"/>
      <c r="D16" s="3">
        <v>19.1</v>
      </c>
      <c r="E16" s="22" t="s">
        <v>36</v>
      </c>
      <c r="F16" s="19">
        <f t="shared" si="0"/>
        <v>19.1</v>
      </c>
      <c r="G16" s="2"/>
      <c r="H16" s="3"/>
      <c r="I16" s="22" t="s">
        <v>36</v>
      </c>
      <c r="J16" s="3">
        <v>19.1</v>
      </c>
      <c r="K16" s="7"/>
    </row>
    <row r="17" spans="1:11" ht="89.25" customHeight="1">
      <c r="A17" s="20">
        <v>13</v>
      </c>
      <c r="B17" s="30" t="s">
        <v>35</v>
      </c>
      <c r="C17" s="3"/>
      <c r="D17" s="3">
        <v>111.9</v>
      </c>
      <c r="E17" s="33" t="s">
        <v>37</v>
      </c>
      <c r="F17" s="19">
        <f t="shared" si="0"/>
        <v>111.9</v>
      </c>
      <c r="G17" s="2"/>
      <c r="H17" s="3"/>
      <c r="I17" s="33" t="s">
        <v>37</v>
      </c>
      <c r="J17" s="3">
        <v>111.9</v>
      </c>
      <c r="K17" s="7"/>
    </row>
    <row r="18" spans="1:11" ht="75">
      <c r="A18" s="20">
        <v>14</v>
      </c>
      <c r="B18" s="21" t="s">
        <v>35</v>
      </c>
      <c r="C18" s="3"/>
      <c r="D18" s="3">
        <v>380.9</v>
      </c>
      <c r="E18" s="22" t="s">
        <v>38</v>
      </c>
      <c r="F18" s="19">
        <f t="shared" si="0"/>
        <v>380.9</v>
      </c>
      <c r="G18" s="2"/>
      <c r="H18" s="3"/>
      <c r="I18" s="22" t="s">
        <v>38</v>
      </c>
      <c r="J18" s="3">
        <v>380.9</v>
      </c>
      <c r="K18" s="7"/>
    </row>
    <row r="19" spans="1:11" ht="75">
      <c r="A19" s="20">
        <v>15</v>
      </c>
      <c r="B19" s="30" t="s">
        <v>35</v>
      </c>
      <c r="C19" s="3"/>
      <c r="D19" s="3">
        <v>42.7</v>
      </c>
      <c r="E19" s="23" t="s">
        <v>39</v>
      </c>
      <c r="F19" s="19">
        <f t="shared" si="0"/>
        <v>42.7</v>
      </c>
      <c r="G19" s="2"/>
      <c r="H19" s="3"/>
      <c r="I19" s="23" t="s">
        <v>39</v>
      </c>
      <c r="J19" s="3">
        <v>42.7</v>
      </c>
      <c r="K19" s="7"/>
    </row>
    <row r="20" spans="1:11" ht="75">
      <c r="A20" s="20">
        <v>16</v>
      </c>
      <c r="B20" s="30" t="s">
        <v>35</v>
      </c>
      <c r="C20" s="3"/>
      <c r="D20" s="3">
        <v>58.7</v>
      </c>
      <c r="E20" s="25" t="s">
        <v>17</v>
      </c>
      <c r="F20" s="19">
        <f t="shared" si="0"/>
        <v>58.7</v>
      </c>
      <c r="G20" s="2"/>
      <c r="H20" s="3"/>
      <c r="I20" s="25" t="s">
        <v>17</v>
      </c>
      <c r="J20" s="3">
        <v>58.7</v>
      </c>
      <c r="K20" s="7"/>
    </row>
    <row r="21" spans="1:11" ht="75">
      <c r="A21" s="20">
        <v>17</v>
      </c>
      <c r="B21" s="30" t="s">
        <v>35</v>
      </c>
      <c r="C21" s="31"/>
      <c r="D21" s="3">
        <v>148</v>
      </c>
      <c r="E21" s="23" t="s">
        <v>40</v>
      </c>
      <c r="F21" s="19">
        <f t="shared" si="0"/>
        <v>148</v>
      </c>
      <c r="G21" s="2"/>
      <c r="H21" s="3"/>
      <c r="I21" s="23" t="s">
        <v>40</v>
      </c>
      <c r="J21" s="3">
        <v>148</v>
      </c>
      <c r="K21" s="7"/>
    </row>
    <row r="22" spans="1:11" ht="75">
      <c r="A22" s="20">
        <v>18</v>
      </c>
      <c r="B22" s="21" t="s">
        <v>35</v>
      </c>
      <c r="C22" s="3"/>
      <c r="D22" s="3">
        <v>2.6</v>
      </c>
      <c r="E22" s="35" t="s">
        <v>41</v>
      </c>
      <c r="F22" s="19">
        <f t="shared" si="0"/>
        <v>2.6</v>
      </c>
      <c r="G22" s="2"/>
      <c r="H22" s="3"/>
      <c r="I22" s="35" t="s">
        <v>41</v>
      </c>
      <c r="J22" s="3">
        <v>2.6</v>
      </c>
      <c r="K22" s="7"/>
    </row>
    <row r="23" spans="1:11" ht="75">
      <c r="A23" s="20">
        <v>19</v>
      </c>
      <c r="B23" s="33" t="s">
        <v>42</v>
      </c>
      <c r="C23" s="3"/>
      <c r="D23" s="3">
        <v>1531.3</v>
      </c>
      <c r="E23" s="36" t="s">
        <v>43</v>
      </c>
      <c r="F23" s="19">
        <f t="shared" si="0"/>
        <v>1531.3</v>
      </c>
      <c r="G23" s="2"/>
      <c r="H23" s="3"/>
      <c r="I23" s="36" t="s">
        <v>43</v>
      </c>
      <c r="J23" s="3">
        <v>1531.3</v>
      </c>
      <c r="K23" s="7"/>
    </row>
    <row r="24" spans="1:11" ht="37.5">
      <c r="A24" s="20">
        <v>20</v>
      </c>
      <c r="B24" s="33" t="s">
        <v>42</v>
      </c>
      <c r="C24" s="3"/>
      <c r="D24" s="3">
        <v>3011</v>
      </c>
      <c r="E24" s="33" t="s">
        <v>44</v>
      </c>
      <c r="F24" s="19">
        <f t="shared" si="0"/>
        <v>3011</v>
      </c>
      <c r="G24" s="2"/>
      <c r="H24" s="3"/>
      <c r="I24" s="33" t="s">
        <v>44</v>
      </c>
      <c r="J24" s="3">
        <v>3011</v>
      </c>
      <c r="K24" s="7"/>
    </row>
    <row r="25" spans="1:11" ht="37.5">
      <c r="A25" s="20">
        <v>21</v>
      </c>
      <c r="B25" s="21" t="s">
        <v>45</v>
      </c>
      <c r="C25" s="3"/>
      <c r="D25" s="3">
        <v>304.4</v>
      </c>
      <c r="E25" s="37" t="s">
        <v>46</v>
      </c>
      <c r="F25" s="19">
        <f t="shared" si="0"/>
        <v>304.4</v>
      </c>
      <c r="G25" s="2"/>
      <c r="H25" s="3"/>
      <c r="I25" s="37" t="s">
        <v>46</v>
      </c>
      <c r="J25" s="3">
        <v>304.4</v>
      </c>
      <c r="K25" s="7"/>
    </row>
    <row r="26" spans="1:11" ht="37.5">
      <c r="A26" s="20">
        <v>22</v>
      </c>
      <c r="B26" s="30" t="s">
        <v>47</v>
      </c>
      <c r="C26" s="3"/>
      <c r="D26" s="3">
        <v>14</v>
      </c>
      <c r="E26" s="38" t="s">
        <v>48</v>
      </c>
      <c r="F26" s="19">
        <f t="shared" si="0"/>
        <v>14</v>
      </c>
      <c r="G26" s="2"/>
      <c r="H26" s="3"/>
      <c r="I26" s="38" t="s">
        <v>48</v>
      </c>
      <c r="J26" s="3">
        <v>14</v>
      </c>
      <c r="K26" s="7"/>
    </row>
    <row r="27" spans="1:11" ht="54" customHeight="1">
      <c r="A27" s="20">
        <v>23</v>
      </c>
      <c r="B27" s="21" t="s">
        <v>28</v>
      </c>
      <c r="C27" s="3"/>
      <c r="D27" s="3">
        <v>17.8</v>
      </c>
      <c r="E27" s="21" t="s">
        <v>49</v>
      </c>
      <c r="F27" s="19">
        <f t="shared" si="0"/>
        <v>17.8</v>
      </c>
      <c r="G27" s="2"/>
      <c r="H27" s="3"/>
      <c r="I27" s="21" t="s">
        <v>49</v>
      </c>
      <c r="J27" s="3">
        <v>17.8</v>
      </c>
      <c r="K27" s="7"/>
    </row>
    <row r="28" spans="1:11" ht="39" customHeight="1">
      <c r="A28" s="20">
        <v>24</v>
      </c>
      <c r="B28" s="21" t="s">
        <v>50</v>
      </c>
      <c r="C28" s="3"/>
      <c r="D28" s="3">
        <v>199</v>
      </c>
      <c r="E28" s="39" t="s">
        <v>51</v>
      </c>
      <c r="F28" s="19">
        <v>199</v>
      </c>
      <c r="G28" s="2"/>
      <c r="H28" s="3"/>
      <c r="I28" s="30" t="s">
        <v>51</v>
      </c>
      <c r="J28" s="19">
        <v>199</v>
      </c>
      <c r="K28" s="7"/>
    </row>
    <row r="29" spans="1:11" ht="54.75" customHeight="1">
      <c r="A29" s="20">
        <v>25</v>
      </c>
      <c r="B29" s="21" t="s">
        <v>52</v>
      </c>
      <c r="C29" s="3"/>
      <c r="D29" s="3">
        <v>25.2</v>
      </c>
      <c r="E29" s="21" t="s">
        <v>53</v>
      </c>
      <c r="F29" s="19">
        <v>25.2</v>
      </c>
      <c r="G29" s="2"/>
      <c r="H29" s="3"/>
      <c r="I29" s="21" t="s">
        <v>53</v>
      </c>
      <c r="J29" s="19">
        <v>25.2</v>
      </c>
      <c r="K29" s="7"/>
    </row>
    <row r="30" spans="1:11" ht="56.25" customHeight="1">
      <c r="A30" s="20">
        <v>26</v>
      </c>
      <c r="B30" s="21" t="s">
        <v>54</v>
      </c>
      <c r="C30" s="3"/>
      <c r="D30" s="3">
        <v>4.5</v>
      </c>
      <c r="E30" s="33" t="s">
        <v>55</v>
      </c>
      <c r="F30" s="19">
        <v>4.5</v>
      </c>
      <c r="G30" s="2"/>
      <c r="H30" s="3"/>
      <c r="I30" s="33" t="s">
        <v>55</v>
      </c>
      <c r="J30" s="19">
        <v>4.5</v>
      </c>
      <c r="K30" s="7"/>
    </row>
    <row r="31" spans="1:11" ht="39" customHeight="1">
      <c r="A31" s="20">
        <v>27</v>
      </c>
      <c r="B31" s="21" t="s">
        <v>56</v>
      </c>
      <c r="C31" s="3"/>
      <c r="D31" s="3">
        <v>350.6</v>
      </c>
      <c r="E31" s="38" t="s">
        <v>57</v>
      </c>
      <c r="F31" s="19">
        <v>350.6</v>
      </c>
      <c r="G31" s="2"/>
      <c r="H31" s="3"/>
      <c r="I31" s="38" t="s">
        <v>57</v>
      </c>
      <c r="J31" s="19">
        <v>350.6</v>
      </c>
      <c r="K31" s="7"/>
    </row>
    <row r="32" spans="1:11" ht="25.5" customHeight="1">
      <c r="A32" s="20">
        <v>28</v>
      </c>
      <c r="B32" s="40" t="s">
        <v>58</v>
      </c>
      <c r="C32" s="3"/>
      <c r="D32" s="3">
        <v>45.1</v>
      </c>
      <c r="E32" s="41" t="s">
        <v>59</v>
      </c>
      <c r="F32" s="19">
        <v>45.1</v>
      </c>
      <c r="G32" s="2"/>
      <c r="H32" s="3"/>
      <c r="I32" s="41" t="s">
        <v>59</v>
      </c>
      <c r="J32" s="19">
        <v>45.1</v>
      </c>
      <c r="K32" s="7"/>
    </row>
    <row r="33" spans="1:17" ht="53.25" customHeight="1">
      <c r="A33" s="20">
        <v>29</v>
      </c>
      <c r="B33" s="21" t="s">
        <v>54</v>
      </c>
      <c r="C33" s="3"/>
      <c r="D33" s="3">
        <v>5.6</v>
      </c>
      <c r="E33" s="42" t="s">
        <v>60</v>
      </c>
      <c r="F33" s="19">
        <v>5.6</v>
      </c>
      <c r="G33" s="2"/>
      <c r="H33" s="3"/>
      <c r="I33" s="42" t="s">
        <v>60</v>
      </c>
      <c r="J33" s="19">
        <v>5.6</v>
      </c>
      <c r="K33" s="7"/>
      <c r="Q33" s="43"/>
    </row>
    <row r="34" spans="1:11" ht="48" customHeight="1">
      <c r="A34" s="20">
        <v>30</v>
      </c>
      <c r="B34" s="21" t="s">
        <v>28</v>
      </c>
      <c r="C34" s="3"/>
      <c r="D34" s="3">
        <v>1.9</v>
      </c>
      <c r="E34" s="44" t="s">
        <v>61</v>
      </c>
      <c r="F34" s="19">
        <f t="shared" si="0"/>
        <v>1.9</v>
      </c>
      <c r="G34" s="2"/>
      <c r="H34" s="3"/>
      <c r="I34" s="44" t="s">
        <v>61</v>
      </c>
      <c r="J34" s="19">
        <v>1.9</v>
      </c>
      <c r="K34" s="7"/>
    </row>
    <row r="35" spans="1:11" ht="57" customHeight="1">
      <c r="A35" s="20">
        <v>31</v>
      </c>
      <c r="B35" s="30" t="s">
        <v>62</v>
      </c>
      <c r="C35" s="3"/>
      <c r="D35" s="3">
        <v>49.3</v>
      </c>
      <c r="E35" s="45" t="s">
        <v>63</v>
      </c>
      <c r="F35" s="19">
        <v>49.3</v>
      </c>
      <c r="G35" s="2"/>
      <c r="H35" s="3"/>
      <c r="I35" s="45" t="s">
        <v>63</v>
      </c>
      <c r="J35" s="19">
        <v>49.3</v>
      </c>
      <c r="K35" s="7"/>
    </row>
    <row r="36" spans="1:11" ht="27" customHeight="1">
      <c r="A36" s="4"/>
      <c r="B36" s="13" t="s">
        <v>7</v>
      </c>
      <c r="C36" s="14">
        <f>SUM(C5:C34)</f>
        <v>134.38</v>
      </c>
      <c r="D36" s="14">
        <f>SUM(D5:D35)</f>
        <v>7681.000000000001</v>
      </c>
      <c r="E36" s="15"/>
      <c r="F36" s="16">
        <f t="shared" si="0"/>
        <v>7815.380000000001</v>
      </c>
      <c r="G36" s="17"/>
      <c r="H36" s="14">
        <f>SUM(H5:H34)</f>
        <v>42.7</v>
      </c>
      <c r="I36" s="15"/>
      <c r="J36" s="14">
        <f>SUM(J5:J35)</f>
        <v>7681.000000000001</v>
      </c>
      <c r="K36" s="18">
        <f>C36-H36</f>
        <v>91.67999999999999</v>
      </c>
    </row>
    <row r="39" spans="2:8" ht="15.75">
      <c r="B39" s="11" t="s">
        <v>18</v>
      </c>
      <c r="F39" s="8"/>
      <c r="G39" s="106" t="s">
        <v>64</v>
      </c>
      <c r="H39" s="107"/>
    </row>
    <row r="40" spans="2:8" ht="15">
      <c r="B40" s="11"/>
      <c r="F40" s="9" t="s">
        <v>4</v>
      </c>
      <c r="G40" s="10"/>
      <c r="H40" s="10"/>
    </row>
    <row r="41" spans="2:8" ht="15.75">
      <c r="B41" s="11" t="s">
        <v>65</v>
      </c>
      <c r="F41" s="8"/>
      <c r="G41" s="106" t="s">
        <v>66</v>
      </c>
      <c r="H41" s="107"/>
    </row>
    <row r="42" spans="6:8" ht="15">
      <c r="F42" s="9" t="s">
        <v>4</v>
      </c>
      <c r="G42" s="10"/>
      <c r="H42" s="10"/>
    </row>
    <row r="43" spans="1:13" ht="15.75">
      <c r="A43" s="46"/>
      <c r="B43" s="47"/>
      <c r="C43" s="48"/>
      <c r="D43" s="48"/>
      <c r="E43" s="49"/>
      <c r="F43" s="50"/>
      <c r="G43" s="47"/>
      <c r="H43" s="48"/>
      <c r="I43" s="49"/>
      <c r="J43" s="48"/>
      <c r="K43" s="51"/>
      <c r="L43" s="52"/>
      <c r="M43" s="52"/>
    </row>
    <row r="44" spans="1:13" ht="15.75">
      <c r="A44" s="46"/>
      <c r="B44" s="47"/>
      <c r="C44" s="48"/>
      <c r="D44" s="48"/>
      <c r="E44" s="49"/>
      <c r="F44" s="50"/>
      <c r="G44" s="47"/>
      <c r="H44" s="48"/>
      <c r="I44" s="49"/>
      <c r="J44" s="48"/>
      <c r="K44" s="51"/>
      <c r="L44" s="52"/>
      <c r="M44" s="52"/>
    </row>
    <row r="45" spans="1:13" ht="15.75">
      <c r="A45" s="46"/>
      <c r="B45" s="47"/>
      <c r="C45" s="48"/>
      <c r="D45" s="48"/>
      <c r="E45" s="49"/>
      <c r="F45" s="50"/>
      <c r="G45" s="47"/>
      <c r="H45" s="48"/>
      <c r="I45" s="49"/>
      <c r="J45" s="48"/>
      <c r="K45" s="51"/>
      <c r="L45" s="52"/>
      <c r="M45" s="52"/>
    </row>
    <row r="46" spans="1:13" ht="15.75">
      <c r="A46" s="46"/>
      <c r="B46" s="47"/>
      <c r="C46" s="48"/>
      <c r="D46" s="48"/>
      <c r="E46" s="49"/>
      <c r="F46" s="50"/>
      <c r="G46" s="47"/>
      <c r="H46" s="48"/>
      <c r="I46" s="49"/>
      <c r="J46" s="48"/>
      <c r="K46" s="51"/>
      <c r="L46" s="52"/>
      <c r="M46" s="52"/>
    </row>
    <row r="47" spans="1:13" ht="15.75">
      <c r="A47" s="46"/>
      <c r="B47" s="47"/>
      <c r="C47" s="48"/>
      <c r="D47" s="48"/>
      <c r="E47" s="49"/>
      <c r="F47" s="50"/>
      <c r="G47" s="47"/>
      <c r="H47" s="48"/>
      <c r="I47" s="49"/>
      <c r="J47" s="48"/>
      <c r="K47" s="51"/>
      <c r="L47" s="52"/>
      <c r="M47" s="52"/>
    </row>
    <row r="48" spans="1:13" ht="15.75">
      <c r="A48" s="46"/>
      <c r="B48" s="47"/>
      <c r="C48" s="48"/>
      <c r="D48" s="48"/>
      <c r="E48" s="49"/>
      <c r="F48" s="50"/>
      <c r="G48" s="47"/>
      <c r="H48" s="48"/>
      <c r="I48" s="49"/>
      <c r="J48" s="48"/>
      <c r="K48" s="51"/>
      <c r="L48" s="52"/>
      <c r="M48" s="52"/>
    </row>
    <row r="49" spans="1:13" ht="15.75">
      <c r="A49" s="53"/>
      <c r="B49" s="47"/>
      <c r="C49" s="48"/>
      <c r="D49" s="48"/>
      <c r="E49" s="49"/>
      <c r="F49" s="50"/>
      <c r="G49" s="47"/>
      <c r="H49" s="48"/>
      <c r="I49" s="49"/>
      <c r="J49" s="48"/>
      <c r="K49" s="51"/>
      <c r="L49" s="52"/>
      <c r="M49" s="52"/>
    </row>
    <row r="50" spans="1:13" ht="15.75">
      <c r="A50" s="53"/>
      <c r="B50" s="54"/>
      <c r="C50" s="55"/>
      <c r="D50" s="55"/>
      <c r="E50" s="56"/>
      <c r="F50" s="50"/>
      <c r="G50" s="54"/>
      <c r="H50" s="55"/>
      <c r="I50" s="56"/>
      <c r="J50" s="55"/>
      <c r="K50" s="51"/>
      <c r="L50" s="52"/>
      <c r="M50" s="52"/>
    </row>
    <row r="51" spans="1:13" ht="15.75">
      <c r="A51" s="57"/>
      <c r="B51" s="54"/>
      <c r="C51" s="55"/>
      <c r="D51" s="55"/>
      <c r="E51" s="56"/>
      <c r="F51" s="50"/>
      <c r="G51" s="54"/>
      <c r="H51" s="55"/>
      <c r="I51" s="56"/>
      <c r="J51" s="55"/>
      <c r="K51" s="51"/>
      <c r="L51" s="52"/>
      <c r="M51" s="52"/>
    </row>
    <row r="52" spans="1:13" ht="15.75">
      <c r="A52" s="57"/>
      <c r="B52" s="54"/>
      <c r="C52" s="55"/>
      <c r="D52" s="55"/>
      <c r="E52" s="56"/>
      <c r="F52" s="50"/>
      <c r="G52" s="54"/>
      <c r="H52" s="55"/>
      <c r="I52" s="56"/>
      <c r="J52" s="55"/>
      <c r="K52" s="51"/>
      <c r="L52" s="52"/>
      <c r="M52" s="52"/>
    </row>
    <row r="53" spans="1:13" ht="15.75">
      <c r="A53" s="57"/>
      <c r="B53" s="58"/>
      <c r="C53" s="59"/>
      <c r="D53" s="59"/>
      <c r="E53" s="60"/>
      <c r="F53" s="61"/>
      <c r="G53" s="62"/>
      <c r="H53" s="59"/>
      <c r="I53" s="60"/>
      <c r="J53" s="59"/>
      <c r="K53" s="63"/>
      <c r="L53" s="52"/>
      <c r="M53" s="52"/>
    </row>
    <row r="54" spans="1:13" ht="15.75">
      <c r="A54" s="5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5.75">
      <c r="A56" s="52"/>
      <c r="B56" s="64"/>
      <c r="C56" s="52"/>
      <c r="D56" s="52"/>
      <c r="E56" s="52"/>
      <c r="F56" s="65"/>
      <c r="G56" s="108"/>
      <c r="H56" s="109"/>
      <c r="I56" s="52"/>
      <c r="J56" s="52"/>
      <c r="K56" s="52"/>
      <c r="L56" s="52"/>
      <c r="M56" s="52"/>
    </row>
    <row r="57" spans="1:13" ht="15">
      <c r="A57" s="52"/>
      <c r="B57" s="64"/>
      <c r="C57" s="52"/>
      <c r="D57" s="52"/>
      <c r="E57" s="52"/>
      <c r="F57" s="10"/>
      <c r="G57" s="10"/>
      <c r="H57" s="10"/>
      <c r="I57" s="52"/>
      <c r="J57" s="52"/>
      <c r="K57" s="52"/>
      <c r="L57" s="52"/>
      <c r="M57" s="52"/>
    </row>
    <row r="58" spans="1:13" ht="15.75">
      <c r="A58" s="52"/>
      <c r="B58" s="64"/>
      <c r="C58" s="52"/>
      <c r="D58" s="52"/>
      <c r="E58" s="52"/>
      <c r="F58" s="65"/>
      <c r="G58" s="108"/>
      <c r="H58" s="109"/>
      <c r="I58" s="52"/>
      <c r="J58" s="52"/>
      <c r="K58" s="52"/>
      <c r="L58" s="52"/>
      <c r="M58" s="52"/>
    </row>
    <row r="59" spans="1:13" ht="15">
      <c r="A59" s="52"/>
      <c r="B59" s="52"/>
      <c r="C59" s="52"/>
      <c r="D59" s="52"/>
      <c r="E59" s="52"/>
      <c r="F59" s="10"/>
      <c r="G59" s="10"/>
      <c r="H59" s="10"/>
      <c r="I59" s="52"/>
      <c r="J59" s="52"/>
      <c r="K59" s="52"/>
      <c r="L59" s="52"/>
      <c r="M59" s="52"/>
    </row>
  </sheetData>
  <sheetProtection/>
  <mergeCells count="12">
    <mergeCell ref="G39:H39"/>
    <mergeCell ref="G41:H41"/>
    <mergeCell ref="G58:H58"/>
    <mergeCell ref="G56:H56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view="pageBreakPreview" zoomScale="90" zoomScaleNormal="80" zoomScaleSheetLayoutView="9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00" t="s">
        <v>97</v>
      </c>
      <c r="C1" s="101"/>
      <c r="D1" s="101"/>
      <c r="E1" s="101"/>
      <c r="F1" s="101"/>
      <c r="G1" s="101"/>
      <c r="H1" s="101"/>
      <c r="I1" s="101"/>
      <c r="J1" s="101"/>
      <c r="K1" s="1"/>
    </row>
    <row r="2" spans="1:11" ht="31.5" customHeight="1">
      <c r="A2" s="102" t="s">
        <v>96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33" customHeight="1">
      <c r="A3" s="103" t="s">
        <v>3</v>
      </c>
      <c r="B3" s="103" t="s">
        <v>5</v>
      </c>
      <c r="C3" s="104" t="s">
        <v>1</v>
      </c>
      <c r="D3" s="104"/>
      <c r="E3" s="104"/>
      <c r="F3" s="104" t="s">
        <v>0</v>
      </c>
      <c r="G3" s="104" t="s">
        <v>11</v>
      </c>
      <c r="H3" s="104"/>
      <c r="I3" s="104"/>
      <c r="J3" s="104"/>
      <c r="K3" s="105" t="s">
        <v>15</v>
      </c>
    </row>
    <row r="4" spans="1:11" ht="158.25" customHeight="1">
      <c r="A4" s="103"/>
      <c r="B4" s="103"/>
      <c r="C4" s="5" t="s">
        <v>12</v>
      </c>
      <c r="D4" s="5" t="s">
        <v>13</v>
      </c>
      <c r="E4" s="5" t="s">
        <v>9</v>
      </c>
      <c r="F4" s="104"/>
      <c r="G4" s="6" t="s">
        <v>6</v>
      </c>
      <c r="H4" s="5" t="s">
        <v>14</v>
      </c>
      <c r="I4" s="5" t="s">
        <v>10</v>
      </c>
      <c r="J4" s="5" t="s">
        <v>14</v>
      </c>
      <c r="K4" s="105"/>
    </row>
    <row r="5" spans="1:11" ht="36" customHeight="1">
      <c r="A5" s="12">
        <v>1</v>
      </c>
      <c r="B5" s="81" t="s">
        <v>95</v>
      </c>
      <c r="C5" s="3"/>
      <c r="D5" s="79">
        <v>59.33</v>
      </c>
      <c r="E5" s="78" t="s">
        <v>78</v>
      </c>
      <c r="F5" s="77">
        <f aca="true" t="shared" si="0" ref="F5:F22">SUM(C5,D5)</f>
        <v>59.33</v>
      </c>
      <c r="G5" s="75">
        <v>2210</v>
      </c>
      <c r="H5" s="79">
        <v>11.14</v>
      </c>
      <c r="I5" s="78"/>
      <c r="J5" s="79"/>
      <c r="K5" s="78"/>
    </row>
    <row r="6" spans="1:11" ht="63">
      <c r="A6" s="20">
        <v>2</v>
      </c>
      <c r="B6" s="69" t="s">
        <v>94</v>
      </c>
      <c r="C6" s="3"/>
      <c r="D6" s="79">
        <v>36.15</v>
      </c>
      <c r="E6" s="78" t="s">
        <v>78</v>
      </c>
      <c r="F6" s="77">
        <f t="shared" si="0"/>
        <v>36.15</v>
      </c>
      <c r="G6" s="12">
        <v>2240</v>
      </c>
      <c r="H6" s="79">
        <v>6.92</v>
      </c>
      <c r="I6" s="78"/>
      <c r="J6" s="79"/>
      <c r="K6" s="78"/>
    </row>
    <row r="7" spans="1:11" ht="31.5">
      <c r="A7" s="20">
        <v>3</v>
      </c>
      <c r="B7" s="69" t="s">
        <v>79</v>
      </c>
      <c r="C7" s="3"/>
      <c r="D7" s="3">
        <v>1080.12</v>
      </c>
      <c r="E7" s="78" t="s">
        <v>78</v>
      </c>
      <c r="F7" s="77">
        <f t="shared" si="0"/>
        <v>1080.12</v>
      </c>
      <c r="G7" s="20">
        <v>2800</v>
      </c>
      <c r="H7" s="80">
        <v>5.37</v>
      </c>
      <c r="I7" s="69"/>
      <c r="J7" s="3"/>
      <c r="K7" s="78"/>
    </row>
    <row r="8" spans="1:11" ht="63.75" customHeight="1">
      <c r="A8" s="20">
        <v>4</v>
      </c>
      <c r="B8" s="69" t="s">
        <v>93</v>
      </c>
      <c r="C8" s="3"/>
      <c r="D8" s="79">
        <v>55.87</v>
      </c>
      <c r="E8" s="78" t="s">
        <v>78</v>
      </c>
      <c r="F8" s="77">
        <f t="shared" si="0"/>
        <v>55.87</v>
      </c>
      <c r="G8" s="2"/>
      <c r="H8" s="3"/>
      <c r="I8" s="20" t="s">
        <v>92</v>
      </c>
      <c r="J8" s="79">
        <v>6</v>
      </c>
      <c r="K8" s="78"/>
    </row>
    <row r="9" spans="1:11" ht="31.5">
      <c r="A9" s="20">
        <v>5</v>
      </c>
      <c r="B9" s="2" t="s">
        <v>8</v>
      </c>
      <c r="C9" s="3"/>
      <c r="D9" s="3">
        <v>33.68</v>
      </c>
      <c r="E9" s="69" t="s">
        <v>91</v>
      </c>
      <c r="F9" s="77">
        <f t="shared" si="0"/>
        <v>33.68</v>
      </c>
      <c r="G9" s="2"/>
      <c r="H9" s="3"/>
      <c r="I9" s="20" t="s">
        <v>90</v>
      </c>
      <c r="J9" s="3">
        <v>0.5</v>
      </c>
      <c r="K9" s="69"/>
    </row>
    <row r="10" spans="1:11" ht="47.25">
      <c r="A10" s="20">
        <v>6</v>
      </c>
      <c r="B10" s="2" t="s">
        <v>8</v>
      </c>
      <c r="C10" s="3"/>
      <c r="D10" s="3">
        <f>6+5.5</f>
        <v>11.5</v>
      </c>
      <c r="E10" s="69" t="s">
        <v>72</v>
      </c>
      <c r="F10" s="77">
        <f t="shared" si="0"/>
        <v>11.5</v>
      </c>
      <c r="G10" s="2"/>
      <c r="H10" s="3"/>
      <c r="I10" s="20" t="s">
        <v>89</v>
      </c>
      <c r="J10" s="3">
        <v>680.74</v>
      </c>
      <c r="K10" s="69"/>
    </row>
    <row r="11" spans="1:11" ht="31.5">
      <c r="A11" s="12">
        <v>7</v>
      </c>
      <c r="B11" s="2" t="s">
        <v>8</v>
      </c>
      <c r="C11" s="76"/>
      <c r="D11" s="3">
        <v>3.2</v>
      </c>
      <c r="E11" s="69" t="s">
        <v>16</v>
      </c>
      <c r="F11" s="19">
        <f t="shared" si="0"/>
        <v>3.2</v>
      </c>
      <c r="G11" s="75"/>
      <c r="H11" s="3"/>
      <c r="I11" s="20" t="s">
        <v>16</v>
      </c>
      <c r="J11" s="3">
        <v>5.9</v>
      </c>
      <c r="K11" s="7"/>
    </row>
    <row r="12" spans="1:11" ht="15.75">
      <c r="A12" s="20">
        <v>8</v>
      </c>
      <c r="B12" s="74" t="s">
        <v>8</v>
      </c>
      <c r="C12" s="3">
        <v>28</v>
      </c>
      <c r="D12" s="3"/>
      <c r="E12" s="69"/>
      <c r="F12" s="19">
        <f t="shared" si="0"/>
        <v>28</v>
      </c>
      <c r="G12" s="2"/>
      <c r="H12" s="3"/>
      <c r="I12" s="20"/>
      <c r="J12" s="3"/>
      <c r="K12" s="7"/>
    </row>
    <row r="13" spans="1:11" ht="31.5">
      <c r="A13" s="12"/>
      <c r="B13" s="69" t="s">
        <v>79</v>
      </c>
      <c r="C13" s="3"/>
      <c r="D13" s="3">
        <f>1124.23+609</f>
        <v>1733.23</v>
      </c>
      <c r="E13" s="69" t="s">
        <v>80</v>
      </c>
      <c r="F13" s="19">
        <f t="shared" si="0"/>
        <v>1733.23</v>
      </c>
      <c r="G13" s="2"/>
      <c r="H13" s="3"/>
      <c r="I13" s="20"/>
      <c r="J13" s="3"/>
      <c r="K13" s="7"/>
    </row>
    <row r="14" spans="1:11" ht="30" customHeight="1">
      <c r="A14" s="12"/>
      <c r="B14" s="110" t="s">
        <v>88</v>
      </c>
      <c r="C14" s="3"/>
      <c r="D14" s="3">
        <f>3.05+15.68+3.9</f>
        <v>22.63</v>
      </c>
      <c r="E14" s="69" t="s">
        <v>80</v>
      </c>
      <c r="F14" s="19">
        <f t="shared" si="0"/>
        <v>22.63</v>
      </c>
      <c r="G14" s="2"/>
      <c r="H14" s="3"/>
      <c r="I14" s="69"/>
      <c r="J14" s="3"/>
      <c r="K14" s="7"/>
    </row>
    <row r="15" spans="1:11" ht="32.25" customHeight="1">
      <c r="A15" s="20"/>
      <c r="B15" s="111"/>
      <c r="C15" s="3"/>
      <c r="D15" s="3">
        <f>0.3+37.28</f>
        <v>37.58</v>
      </c>
      <c r="E15" s="69" t="s">
        <v>87</v>
      </c>
      <c r="F15" s="19">
        <f t="shared" si="0"/>
        <v>37.58</v>
      </c>
      <c r="G15" s="2"/>
      <c r="H15" s="3"/>
      <c r="I15" s="69"/>
      <c r="J15" s="3"/>
      <c r="K15" s="7"/>
    </row>
    <row r="16" spans="1:11" ht="32.25" customHeight="1">
      <c r="A16" s="20"/>
      <c r="B16" s="111"/>
      <c r="C16" s="3"/>
      <c r="D16" s="3">
        <v>4.75</v>
      </c>
      <c r="E16" s="69" t="s">
        <v>72</v>
      </c>
      <c r="F16" s="19">
        <f t="shared" si="0"/>
        <v>4.75</v>
      </c>
      <c r="G16" s="2"/>
      <c r="H16" s="3"/>
      <c r="I16" s="69"/>
      <c r="J16" s="3"/>
      <c r="K16" s="7"/>
    </row>
    <row r="17" spans="1:11" ht="32.25" customHeight="1">
      <c r="A17" s="20"/>
      <c r="B17" s="111"/>
      <c r="C17" s="3"/>
      <c r="D17" s="3">
        <v>20.3</v>
      </c>
      <c r="E17" s="69" t="s">
        <v>78</v>
      </c>
      <c r="F17" s="19">
        <f t="shared" si="0"/>
        <v>20.3</v>
      </c>
      <c r="G17" s="2"/>
      <c r="H17" s="3"/>
      <c r="I17" s="69"/>
      <c r="J17" s="3"/>
      <c r="K17" s="7"/>
    </row>
    <row r="18" spans="1:11" ht="29.25" customHeight="1">
      <c r="A18" s="20"/>
      <c r="B18" s="112"/>
      <c r="C18" s="3"/>
      <c r="D18" s="3">
        <v>0.22</v>
      </c>
      <c r="E18" s="20" t="s">
        <v>86</v>
      </c>
      <c r="F18" s="19">
        <f t="shared" si="0"/>
        <v>0.22</v>
      </c>
      <c r="G18" s="2"/>
      <c r="H18" s="3"/>
      <c r="I18" s="69"/>
      <c r="J18" s="3"/>
      <c r="K18" s="7"/>
    </row>
    <row r="19" spans="1:11" ht="30.75" customHeight="1">
      <c r="A19" s="20"/>
      <c r="B19" s="2" t="s">
        <v>8</v>
      </c>
      <c r="C19" s="3"/>
      <c r="D19" s="3">
        <f>0.7+1.27</f>
        <v>1.97</v>
      </c>
      <c r="E19" s="110" t="s">
        <v>80</v>
      </c>
      <c r="F19" s="19">
        <f t="shared" si="0"/>
        <v>1.97</v>
      </c>
      <c r="G19" s="2"/>
      <c r="H19" s="3"/>
      <c r="I19" s="69"/>
      <c r="J19" s="3"/>
      <c r="K19" s="7"/>
    </row>
    <row r="20" spans="1:11" ht="15.75">
      <c r="A20" s="20"/>
      <c r="B20" s="2" t="s">
        <v>85</v>
      </c>
      <c r="C20" s="3"/>
      <c r="D20" s="3">
        <v>1.15</v>
      </c>
      <c r="E20" s="111"/>
      <c r="F20" s="19">
        <f t="shared" si="0"/>
        <v>1.15</v>
      </c>
      <c r="G20" s="2"/>
      <c r="H20" s="3"/>
      <c r="I20" s="69"/>
      <c r="J20" s="3"/>
      <c r="K20" s="7"/>
    </row>
    <row r="21" spans="1:11" ht="47.25">
      <c r="A21" s="20"/>
      <c r="B21" s="69" t="s">
        <v>84</v>
      </c>
      <c r="C21" s="3"/>
      <c r="D21" s="3">
        <v>0.25</v>
      </c>
      <c r="E21" s="112"/>
      <c r="F21" s="19">
        <f t="shared" si="0"/>
        <v>0.25</v>
      </c>
      <c r="G21" s="2"/>
      <c r="H21" s="3"/>
      <c r="I21" s="69"/>
      <c r="J21" s="3"/>
      <c r="K21" s="7"/>
    </row>
    <row r="22" spans="1:11" ht="15.75">
      <c r="A22" s="20"/>
      <c r="B22" s="2" t="s">
        <v>83</v>
      </c>
      <c r="C22" s="3"/>
      <c r="D22" s="3">
        <f>37+82</f>
        <v>119</v>
      </c>
      <c r="E22" s="69" t="s">
        <v>82</v>
      </c>
      <c r="F22" s="19">
        <f t="shared" si="0"/>
        <v>119</v>
      </c>
      <c r="G22" s="2"/>
      <c r="H22" s="3"/>
      <c r="I22" s="69"/>
      <c r="J22" s="3"/>
      <c r="K22" s="7"/>
    </row>
    <row r="23" spans="1:11" ht="31.5">
      <c r="A23" s="20"/>
      <c r="B23" s="110" t="s">
        <v>81</v>
      </c>
      <c r="C23" s="3"/>
      <c r="D23" s="3">
        <v>29.65</v>
      </c>
      <c r="E23" s="69" t="s">
        <v>16</v>
      </c>
      <c r="F23" s="19"/>
      <c r="G23" s="2"/>
      <c r="H23" s="3"/>
      <c r="I23" s="69"/>
      <c r="J23" s="3"/>
      <c r="K23" s="7"/>
    </row>
    <row r="24" spans="1:11" ht="31.5">
      <c r="A24" s="20"/>
      <c r="B24" s="112"/>
      <c r="C24" s="3"/>
      <c r="D24" s="3">
        <v>19.38</v>
      </c>
      <c r="E24" s="69" t="s">
        <v>80</v>
      </c>
      <c r="F24" s="19">
        <f aca="true" t="shared" si="1" ref="F24:F51">SUM(C24,D24)</f>
        <v>19.38</v>
      </c>
      <c r="G24" s="2"/>
      <c r="H24" s="3"/>
      <c r="I24" s="69"/>
      <c r="J24" s="3"/>
      <c r="K24" s="7"/>
    </row>
    <row r="25" spans="1:11" ht="31.5">
      <c r="A25" s="20"/>
      <c r="B25" s="113" t="s">
        <v>79</v>
      </c>
      <c r="C25" s="3"/>
      <c r="D25" s="3">
        <v>1615.46</v>
      </c>
      <c r="E25" s="69" t="s">
        <v>78</v>
      </c>
      <c r="F25" s="19">
        <f t="shared" si="1"/>
        <v>1615.46</v>
      </c>
      <c r="G25" s="2"/>
      <c r="H25" s="3"/>
      <c r="I25" s="69"/>
      <c r="J25" s="3"/>
      <c r="K25" s="7"/>
    </row>
    <row r="26" spans="1:11" ht="15.75">
      <c r="A26" s="12"/>
      <c r="B26" s="114"/>
      <c r="C26" s="3"/>
      <c r="D26" s="3">
        <v>20.66</v>
      </c>
      <c r="E26" s="69" t="s">
        <v>77</v>
      </c>
      <c r="F26" s="19">
        <f t="shared" si="1"/>
        <v>20.66</v>
      </c>
      <c r="G26" s="2"/>
      <c r="H26" s="3"/>
      <c r="I26" s="69"/>
      <c r="J26" s="3"/>
      <c r="K26" s="7"/>
    </row>
    <row r="27" spans="1:11" ht="31.5">
      <c r="A27" s="12"/>
      <c r="B27" s="40" t="s">
        <v>76</v>
      </c>
      <c r="C27" s="72"/>
      <c r="D27" s="72">
        <v>21</v>
      </c>
      <c r="E27" s="40" t="s">
        <v>72</v>
      </c>
      <c r="F27" s="19">
        <f t="shared" si="1"/>
        <v>21</v>
      </c>
      <c r="G27" s="2"/>
      <c r="H27" s="3"/>
      <c r="I27" s="69"/>
      <c r="J27" s="3"/>
      <c r="K27" s="7"/>
    </row>
    <row r="28" spans="1:11" ht="94.5">
      <c r="A28" s="20"/>
      <c r="B28" s="40" t="s">
        <v>75</v>
      </c>
      <c r="C28" s="72"/>
      <c r="D28" s="71">
        <v>682.656</v>
      </c>
      <c r="E28" s="70" t="s">
        <v>74</v>
      </c>
      <c r="F28" s="19">
        <f t="shared" si="1"/>
        <v>682.656</v>
      </c>
      <c r="G28" s="2"/>
      <c r="H28" s="3"/>
      <c r="I28" s="69"/>
      <c r="J28" s="3"/>
      <c r="K28" s="7"/>
    </row>
    <row r="29" spans="1:11" ht="31.5">
      <c r="A29" s="20"/>
      <c r="B29" s="73" t="s">
        <v>73</v>
      </c>
      <c r="C29" s="72"/>
      <c r="D29" s="71">
        <v>0.16</v>
      </c>
      <c r="E29" s="70" t="s">
        <v>72</v>
      </c>
      <c r="F29" s="19">
        <f t="shared" si="1"/>
        <v>0.16</v>
      </c>
      <c r="G29" s="2"/>
      <c r="H29" s="3"/>
      <c r="I29" s="69"/>
      <c r="J29" s="3"/>
      <c r="K29" s="7"/>
    </row>
    <row r="30" spans="1:11" ht="31.5">
      <c r="A30" s="20"/>
      <c r="B30" s="2" t="s">
        <v>8</v>
      </c>
      <c r="C30" s="3"/>
      <c r="D30" s="3">
        <v>36.3</v>
      </c>
      <c r="E30" s="69" t="s">
        <v>71</v>
      </c>
      <c r="F30" s="19">
        <f t="shared" si="1"/>
        <v>36.3</v>
      </c>
      <c r="G30" s="2"/>
      <c r="H30" s="3"/>
      <c r="I30" s="69"/>
      <c r="J30" s="3"/>
      <c r="K30" s="7"/>
    </row>
    <row r="31" spans="1:11" ht="15.75">
      <c r="A31" s="20"/>
      <c r="B31" s="2"/>
      <c r="C31" s="3"/>
      <c r="D31" s="3"/>
      <c r="E31" s="69"/>
      <c r="F31" s="19">
        <f t="shared" si="1"/>
        <v>0</v>
      </c>
      <c r="G31" s="2"/>
      <c r="H31" s="3"/>
      <c r="I31" s="69"/>
      <c r="J31" s="3"/>
      <c r="K31" s="7"/>
    </row>
    <row r="32" spans="1:11" ht="15.75">
      <c r="A32" s="20"/>
      <c r="B32" s="2"/>
      <c r="C32" s="3"/>
      <c r="D32" s="3"/>
      <c r="E32" s="69"/>
      <c r="F32" s="19">
        <f t="shared" si="1"/>
        <v>0</v>
      </c>
      <c r="G32" s="2"/>
      <c r="H32" s="3"/>
      <c r="I32" s="69"/>
      <c r="J32" s="3"/>
      <c r="K32" s="7"/>
    </row>
    <row r="33" spans="1:11" ht="15.75">
      <c r="A33" s="20"/>
      <c r="B33" s="2"/>
      <c r="C33" s="3"/>
      <c r="D33" s="3"/>
      <c r="E33" s="69"/>
      <c r="F33" s="19">
        <f t="shared" si="1"/>
        <v>0</v>
      </c>
      <c r="G33" s="2"/>
      <c r="H33" s="3"/>
      <c r="I33" s="69"/>
      <c r="J33" s="3"/>
      <c r="K33" s="7"/>
    </row>
    <row r="34" spans="1:11" ht="15.75">
      <c r="A34" s="20"/>
      <c r="B34" s="2"/>
      <c r="C34" s="3"/>
      <c r="D34" s="3"/>
      <c r="E34" s="69"/>
      <c r="F34" s="19">
        <f t="shared" si="1"/>
        <v>0</v>
      </c>
      <c r="G34" s="2"/>
      <c r="H34" s="3"/>
      <c r="I34" s="69"/>
      <c r="J34" s="3"/>
      <c r="K34" s="7"/>
    </row>
    <row r="35" spans="1:11" ht="15.75">
      <c r="A35" s="20"/>
      <c r="B35" s="2"/>
      <c r="C35" s="3"/>
      <c r="D35" s="3"/>
      <c r="E35" s="69"/>
      <c r="F35" s="19">
        <f t="shared" si="1"/>
        <v>0</v>
      </c>
      <c r="G35" s="2"/>
      <c r="H35" s="3"/>
      <c r="I35" s="69"/>
      <c r="J35" s="3"/>
      <c r="K35" s="7"/>
    </row>
    <row r="36" spans="1:11" ht="15.75">
      <c r="A36" s="12"/>
      <c r="B36" s="2"/>
      <c r="C36" s="3"/>
      <c r="D36" s="3"/>
      <c r="E36" s="69"/>
      <c r="F36" s="19">
        <f t="shared" si="1"/>
        <v>0</v>
      </c>
      <c r="G36" s="2"/>
      <c r="H36" s="3"/>
      <c r="I36" s="69"/>
      <c r="J36" s="3"/>
      <c r="K36" s="7"/>
    </row>
    <row r="37" spans="1:11" ht="15.75">
      <c r="A37" s="12"/>
      <c r="B37" s="2"/>
      <c r="C37" s="3"/>
      <c r="D37" s="3"/>
      <c r="E37" s="69"/>
      <c r="F37" s="19">
        <f t="shared" si="1"/>
        <v>0</v>
      </c>
      <c r="G37" s="2"/>
      <c r="H37" s="3"/>
      <c r="I37" s="69"/>
      <c r="J37" s="3"/>
      <c r="K37" s="7"/>
    </row>
    <row r="38" spans="1:11" ht="15.75">
      <c r="A38" s="20"/>
      <c r="B38" s="2"/>
      <c r="C38" s="3"/>
      <c r="D38" s="3"/>
      <c r="E38" s="69"/>
      <c r="F38" s="19">
        <f t="shared" si="1"/>
        <v>0</v>
      </c>
      <c r="G38" s="2"/>
      <c r="H38" s="3"/>
      <c r="I38" s="69"/>
      <c r="J38" s="3"/>
      <c r="K38" s="7"/>
    </row>
    <row r="39" spans="1:11" ht="15.75">
      <c r="A39" s="20"/>
      <c r="B39" s="2"/>
      <c r="C39" s="3"/>
      <c r="D39" s="3"/>
      <c r="E39" s="69"/>
      <c r="F39" s="19">
        <f t="shared" si="1"/>
        <v>0</v>
      </c>
      <c r="G39" s="2"/>
      <c r="H39" s="3"/>
      <c r="I39" s="69"/>
      <c r="J39" s="3"/>
      <c r="K39" s="7"/>
    </row>
    <row r="40" spans="1:11" ht="15.75">
      <c r="A40" s="20"/>
      <c r="B40" s="2"/>
      <c r="C40" s="3"/>
      <c r="D40" s="3"/>
      <c r="E40" s="69"/>
      <c r="F40" s="19">
        <f t="shared" si="1"/>
        <v>0</v>
      </c>
      <c r="G40" s="2"/>
      <c r="H40" s="3"/>
      <c r="I40" s="69"/>
      <c r="J40" s="3"/>
      <c r="K40" s="7"/>
    </row>
    <row r="41" spans="1:11" ht="15.75">
      <c r="A41" s="20"/>
      <c r="B41" s="2"/>
      <c r="C41" s="3"/>
      <c r="D41" s="3"/>
      <c r="E41" s="69"/>
      <c r="F41" s="19">
        <f t="shared" si="1"/>
        <v>0</v>
      </c>
      <c r="G41" s="2"/>
      <c r="H41" s="3"/>
      <c r="I41" s="69"/>
      <c r="J41" s="3"/>
      <c r="K41" s="7"/>
    </row>
    <row r="42" spans="1:11" ht="15.75">
      <c r="A42" s="20"/>
      <c r="B42" s="2"/>
      <c r="C42" s="3"/>
      <c r="D42" s="3"/>
      <c r="E42" s="69"/>
      <c r="F42" s="19">
        <f t="shared" si="1"/>
        <v>0</v>
      </c>
      <c r="G42" s="2"/>
      <c r="H42" s="3"/>
      <c r="I42" s="69"/>
      <c r="J42" s="3"/>
      <c r="K42" s="7"/>
    </row>
    <row r="43" spans="1:11" ht="15.75">
      <c r="A43" s="20"/>
      <c r="B43" s="2"/>
      <c r="C43" s="3"/>
      <c r="D43" s="3"/>
      <c r="E43" s="69"/>
      <c r="F43" s="19">
        <f t="shared" si="1"/>
        <v>0</v>
      </c>
      <c r="G43" s="2"/>
      <c r="H43" s="3"/>
      <c r="I43" s="69"/>
      <c r="J43" s="3"/>
      <c r="K43" s="7"/>
    </row>
    <row r="44" spans="1:11" ht="15.75">
      <c r="A44" s="20"/>
      <c r="B44" s="2"/>
      <c r="C44" s="3"/>
      <c r="D44" s="3"/>
      <c r="E44" s="69"/>
      <c r="F44" s="19">
        <f t="shared" si="1"/>
        <v>0</v>
      </c>
      <c r="G44" s="2"/>
      <c r="H44" s="3"/>
      <c r="I44" s="69"/>
      <c r="J44" s="3"/>
      <c r="K44" s="7"/>
    </row>
    <row r="45" spans="1:11" ht="15.75">
      <c r="A45" s="20"/>
      <c r="B45" s="2"/>
      <c r="C45" s="3"/>
      <c r="D45" s="3"/>
      <c r="E45" s="69"/>
      <c r="F45" s="19">
        <f t="shared" si="1"/>
        <v>0</v>
      </c>
      <c r="G45" s="2"/>
      <c r="H45" s="3"/>
      <c r="I45" s="69"/>
      <c r="J45" s="3"/>
      <c r="K45" s="7"/>
    </row>
    <row r="46" spans="1:11" ht="15.75">
      <c r="A46" s="12"/>
      <c r="B46" s="2"/>
      <c r="C46" s="3"/>
      <c r="D46" s="3"/>
      <c r="E46" s="69"/>
      <c r="F46" s="19">
        <f t="shared" si="1"/>
        <v>0</v>
      </c>
      <c r="G46" s="2"/>
      <c r="H46" s="3"/>
      <c r="I46" s="69"/>
      <c r="J46" s="3"/>
      <c r="K46" s="7"/>
    </row>
    <row r="47" spans="1:11" ht="15.75">
      <c r="A47" s="12"/>
      <c r="B47" s="2"/>
      <c r="C47" s="3"/>
      <c r="D47" s="3"/>
      <c r="E47" s="69"/>
      <c r="F47" s="19">
        <f t="shared" si="1"/>
        <v>0</v>
      </c>
      <c r="G47" s="2"/>
      <c r="H47" s="3"/>
      <c r="I47" s="69"/>
      <c r="J47" s="3"/>
      <c r="K47" s="7"/>
    </row>
    <row r="48" spans="1:11" ht="15.75">
      <c r="A48" s="68"/>
      <c r="B48" s="4"/>
      <c r="C48" s="66"/>
      <c r="D48" s="66"/>
      <c r="E48" s="67"/>
      <c r="F48" s="19">
        <f t="shared" si="1"/>
        <v>0</v>
      </c>
      <c r="G48" s="4"/>
      <c r="H48" s="66"/>
      <c r="I48" s="67"/>
      <c r="J48" s="66"/>
      <c r="K48" s="7"/>
    </row>
    <row r="49" spans="1:11" ht="15.75">
      <c r="A49" s="68"/>
      <c r="B49" s="4"/>
      <c r="C49" s="66"/>
      <c r="D49" s="66"/>
      <c r="E49" s="67"/>
      <c r="F49" s="19">
        <f t="shared" si="1"/>
        <v>0</v>
      </c>
      <c r="G49" s="4"/>
      <c r="H49" s="66"/>
      <c r="I49" s="67"/>
      <c r="J49" s="66"/>
      <c r="K49" s="7"/>
    </row>
    <row r="50" spans="1:11" ht="15.75">
      <c r="A50" s="68"/>
      <c r="B50" s="4"/>
      <c r="C50" s="66"/>
      <c r="D50" s="66"/>
      <c r="E50" s="67"/>
      <c r="F50" s="19">
        <f t="shared" si="1"/>
        <v>0</v>
      </c>
      <c r="G50" s="4"/>
      <c r="H50" s="66"/>
      <c r="I50" s="67"/>
      <c r="J50" s="66"/>
      <c r="K50" s="7"/>
    </row>
    <row r="51" spans="1:11" ht="15.75">
      <c r="A51" s="4"/>
      <c r="B51" s="13" t="s">
        <v>7</v>
      </c>
      <c r="C51" s="14">
        <f>SUM(C5:C50)</f>
        <v>28</v>
      </c>
      <c r="D51" s="14">
        <f>SUM(D5:D50)</f>
        <v>5646.196</v>
      </c>
      <c r="E51" s="15"/>
      <c r="F51" s="16">
        <f t="shared" si="1"/>
        <v>5674.196</v>
      </c>
      <c r="G51" s="17"/>
      <c r="H51" s="14">
        <f>SUM(H5:H50)</f>
        <v>23.430000000000003</v>
      </c>
      <c r="I51" s="15"/>
      <c r="J51" s="14">
        <f>SUM(J5:J50)</f>
        <v>693.14</v>
      </c>
      <c r="K51" s="18">
        <f>C51-H51</f>
        <v>4.569999999999997</v>
      </c>
    </row>
    <row r="54" spans="2:8" ht="15.75">
      <c r="B54" s="11" t="s">
        <v>70</v>
      </c>
      <c r="F54" s="8"/>
      <c r="G54" s="106" t="s">
        <v>69</v>
      </c>
      <c r="H54" s="107"/>
    </row>
    <row r="55" spans="2:8" ht="15">
      <c r="B55" s="11"/>
      <c r="F55" s="9" t="s">
        <v>4</v>
      </c>
      <c r="G55" s="10"/>
      <c r="H55" s="10"/>
    </row>
    <row r="56" spans="2:8" ht="15.75">
      <c r="B56" s="11" t="s">
        <v>65</v>
      </c>
      <c r="F56" s="8"/>
      <c r="G56" s="106" t="s">
        <v>68</v>
      </c>
      <c r="H56" s="107"/>
    </row>
    <row r="57" spans="6:8" ht="15">
      <c r="F57" s="9" t="s">
        <v>4</v>
      </c>
      <c r="G57" s="10"/>
      <c r="H57" s="10"/>
    </row>
  </sheetData>
  <sheetProtection/>
  <mergeCells count="14">
    <mergeCell ref="B1:J1"/>
    <mergeCell ref="C3:E3"/>
    <mergeCell ref="G56:H56"/>
    <mergeCell ref="G54:H54"/>
    <mergeCell ref="A3:A4"/>
    <mergeCell ref="B3:B4"/>
    <mergeCell ref="F3:F4"/>
    <mergeCell ref="G3:J3"/>
    <mergeCell ref="B14:B18"/>
    <mergeCell ref="E19:E21"/>
    <mergeCell ref="B25:B26"/>
    <mergeCell ref="B23:B24"/>
    <mergeCell ref="K3:K4"/>
    <mergeCell ref="A2:K2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90" zoomScaleNormal="80" zoomScaleSheetLayoutView="90" zoomScalePageLayoutView="0" workbookViewId="0" topLeftCell="A1">
      <selection activeCell="C4" sqref="C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3.28125" style="0" customWidth="1"/>
    <col min="4" max="4" width="13.57421875" style="0" customWidth="1"/>
    <col min="5" max="5" width="25.42187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00" t="s">
        <v>120</v>
      </c>
      <c r="C1" s="101"/>
      <c r="D1" s="101"/>
      <c r="E1" s="101"/>
      <c r="F1" s="101"/>
      <c r="G1" s="101"/>
      <c r="H1" s="101"/>
      <c r="I1" s="101"/>
      <c r="J1" s="101"/>
      <c r="K1" s="1"/>
    </row>
    <row r="2" spans="1:11" ht="31.5" customHeight="1">
      <c r="A2" s="102" t="s">
        <v>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33" customHeight="1">
      <c r="A3" s="103" t="s">
        <v>3</v>
      </c>
      <c r="B3" s="103" t="s">
        <v>5</v>
      </c>
      <c r="C3" s="104" t="s">
        <v>1</v>
      </c>
      <c r="D3" s="104"/>
      <c r="E3" s="104"/>
      <c r="F3" s="104" t="s">
        <v>0</v>
      </c>
      <c r="G3" s="104" t="s">
        <v>11</v>
      </c>
      <c r="H3" s="104"/>
      <c r="I3" s="104"/>
      <c r="J3" s="104"/>
      <c r="K3" s="105" t="s">
        <v>15</v>
      </c>
    </row>
    <row r="4" spans="1:11" ht="158.25" customHeight="1">
      <c r="A4" s="103"/>
      <c r="B4" s="103"/>
      <c r="C4" s="5" t="s">
        <v>12</v>
      </c>
      <c r="D4" s="5" t="s">
        <v>13</v>
      </c>
      <c r="E4" s="5" t="s">
        <v>9</v>
      </c>
      <c r="F4" s="104"/>
      <c r="G4" s="6" t="s">
        <v>6</v>
      </c>
      <c r="H4" s="5" t="s">
        <v>14</v>
      </c>
      <c r="I4" s="5" t="s">
        <v>10</v>
      </c>
      <c r="J4" s="5" t="s">
        <v>14</v>
      </c>
      <c r="K4" s="105"/>
    </row>
    <row r="5" spans="1:11" ht="15.75">
      <c r="A5" s="20">
        <v>1</v>
      </c>
      <c r="B5" s="2" t="s">
        <v>119</v>
      </c>
      <c r="C5" s="3">
        <v>284.9</v>
      </c>
      <c r="D5" s="3"/>
      <c r="E5" s="69"/>
      <c r="F5" s="19">
        <f>SUM(C5,D5)</f>
        <v>284.9</v>
      </c>
      <c r="G5" s="2">
        <v>2220</v>
      </c>
      <c r="H5" s="3">
        <v>57</v>
      </c>
      <c r="I5" s="69" t="s">
        <v>17</v>
      </c>
      <c r="J5" s="3"/>
      <c r="K5" s="7"/>
    </row>
    <row r="6" spans="1:11" ht="15.75">
      <c r="A6" s="20"/>
      <c r="B6" s="2"/>
      <c r="C6" s="3"/>
      <c r="D6" s="3"/>
      <c r="E6" s="69"/>
      <c r="F6" s="19"/>
      <c r="G6" s="2">
        <v>2210</v>
      </c>
      <c r="H6" s="3">
        <v>26.8</v>
      </c>
      <c r="I6" s="69" t="s">
        <v>92</v>
      </c>
      <c r="J6" s="3"/>
      <c r="K6" s="7"/>
    </row>
    <row r="7" spans="1:11" ht="15.75">
      <c r="A7" s="20"/>
      <c r="B7" s="2"/>
      <c r="C7" s="3"/>
      <c r="D7" s="3"/>
      <c r="E7" s="69"/>
      <c r="F7" s="19"/>
      <c r="G7" s="2">
        <v>2240</v>
      </c>
      <c r="H7" s="3">
        <v>48.8</v>
      </c>
      <c r="I7" s="69" t="s">
        <v>118</v>
      </c>
      <c r="J7" s="3"/>
      <c r="K7" s="7"/>
    </row>
    <row r="8" spans="1:11" ht="15.75">
      <c r="A8" s="20"/>
      <c r="B8" s="2"/>
      <c r="C8" s="3"/>
      <c r="D8" s="3"/>
      <c r="E8" s="69"/>
      <c r="F8" s="19"/>
      <c r="G8" s="2">
        <v>2275</v>
      </c>
      <c r="H8" s="3">
        <v>28.3</v>
      </c>
      <c r="I8" s="69" t="s">
        <v>117</v>
      </c>
      <c r="J8" s="3"/>
      <c r="K8" s="7"/>
    </row>
    <row r="9" spans="1:11" ht="15.75">
      <c r="A9" s="20">
        <v>2</v>
      </c>
      <c r="B9" s="2" t="s">
        <v>116</v>
      </c>
      <c r="C9" s="3"/>
      <c r="D9" s="3">
        <v>137.4</v>
      </c>
      <c r="E9" s="69" t="s">
        <v>17</v>
      </c>
      <c r="F9" s="19">
        <f aca="true" t="shared" si="0" ref="F9:F24">SUM(C9,D9)</f>
        <v>137.4</v>
      </c>
      <c r="G9" s="2"/>
      <c r="H9" s="3"/>
      <c r="I9" s="69" t="s">
        <v>17</v>
      </c>
      <c r="J9" s="3">
        <v>11.7</v>
      </c>
      <c r="K9" s="7"/>
    </row>
    <row r="10" spans="1:11" ht="15.75">
      <c r="A10" s="20">
        <v>6</v>
      </c>
      <c r="B10" s="82" t="s">
        <v>115</v>
      </c>
      <c r="C10" s="3"/>
      <c r="D10" s="3">
        <v>2.4</v>
      </c>
      <c r="E10" s="85" t="s">
        <v>17</v>
      </c>
      <c r="F10" s="19">
        <f t="shared" si="0"/>
        <v>2.4</v>
      </c>
      <c r="G10" s="2"/>
      <c r="H10" s="3"/>
      <c r="I10" s="69" t="str">
        <f aca="true" t="shared" si="1" ref="I10:I20">E10</f>
        <v>медикаменти</v>
      </c>
      <c r="J10" s="3">
        <v>2.4</v>
      </c>
      <c r="K10" s="7"/>
    </row>
    <row r="11" spans="1:11" ht="15.75">
      <c r="A11" s="20">
        <v>10</v>
      </c>
      <c r="B11" s="82" t="s">
        <v>106</v>
      </c>
      <c r="C11" s="3"/>
      <c r="D11" s="3">
        <v>239.4</v>
      </c>
      <c r="E11" s="85" t="s">
        <v>17</v>
      </c>
      <c r="F11" s="19">
        <f t="shared" si="0"/>
        <v>239.4</v>
      </c>
      <c r="G11" s="2"/>
      <c r="H11" s="3"/>
      <c r="I11" s="69" t="str">
        <f t="shared" si="1"/>
        <v>медикаменти</v>
      </c>
      <c r="J11" s="3">
        <v>49.8</v>
      </c>
      <c r="K11" s="7"/>
    </row>
    <row r="12" spans="1:11" ht="15.75">
      <c r="A12" s="20">
        <v>11</v>
      </c>
      <c r="B12" s="82" t="s">
        <v>8</v>
      </c>
      <c r="C12" s="3"/>
      <c r="D12" s="3">
        <v>10.4</v>
      </c>
      <c r="E12" s="86" t="s">
        <v>114</v>
      </c>
      <c r="F12" s="19">
        <f t="shared" si="0"/>
        <v>10.4</v>
      </c>
      <c r="G12" s="2"/>
      <c r="H12" s="3"/>
      <c r="I12" s="69" t="str">
        <f t="shared" si="1"/>
        <v>комп'ютерна техніка</v>
      </c>
      <c r="J12" s="3">
        <v>10.4</v>
      </c>
      <c r="K12" s="7"/>
    </row>
    <row r="13" spans="1:11" ht="15.75">
      <c r="A13" s="20">
        <v>12</v>
      </c>
      <c r="B13" s="82" t="s">
        <v>8</v>
      </c>
      <c r="C13" s="3"/>
      <c r="D13" s="3">
        <v>16</v>
      </c>
      <c r="E13" s="85" t="s">
        <v>113</v>
      </c>
      <c r="F13" s="19">
        <f t="shared" si="0"/>
        <v>16</v>
      </c>
      <c r="G13" s="2"/>
      <c r="H13" s="3"/>
      <c r="I13" s="69" t="str">
        <f t="shared" si="1"/>
        <v>кондиціонер</v>
      </c>
      <c r="J13" s="3">
        <v>16</v>
      </c>
      <c r="K13" s="7"/>
    </row>
    <row r="14" spans="1:11" ht="15.75">
      <c r="A14" s="20">
        <v>13</v>
      </c>
      <c r="B14" s="82" t="s">
        <v>8</v>
      </c>
      <c r="C14" s="3"/>
      <c r="D14" s="3">
        <v>11.1</v>
      </c>
      <c r="E14" s="86" t="s">
        <v>112</v>
      </c>
      <c r="F14" s="19">
        <f t="shared" si="0"/>
        <v>11.1</v>
      </c>
      <c r="G14" s="2"/>
      <c r="H14" s="3"/>
      <c r="I14" s="69" t="str">
        <f t="shared" si="1"/>
        <v>меблі</v>
      </c>
      <c r="J14" s="3">
        <v>11.1</v>
      </c>
      <c r="K14" s="7"/>
    </row>
    <row r="15" spans="1:11" ht="47.25">
      <c r="A15" s="20">
        <v>14</v>
      </c>
      <c r="B15" s="82" t="s">
        <v>111</v>
      </c>
      <c r="C15" s="3"/>
      <c r="D15" s="3">
        <v>4.5</v>
      </c>
      <c r="E15" s="85" t="s">
        <v>110</v>
      </c>
      <c r="F15" s="19">
        <f t="shared" si="0"/>
        <v>4.5</v>
      </c>
      <c r="G15" s="2"/>
      <c r="H15" s="3"/>
      <c r="I15" s="69" t="str">
        <f t="shared" si="1"/>
        <v>бокси</v>
      </c>
      <c r="J15" s="3">
        <v>4.5</v>
      </c>
      <c r="K15" s="7"/>
    </row>
    <row r="16" spans="1:11" ht="15.75">
      <c r="A16" s="20">
        <v>15</v>
      </c>
      <c r="B16" s="82" t="s">
        <v>109</v>
      </c>
      <c r="C16" s="3"/>
      <c r="D16" s="3">
        <v>15</v>
      </c>
      <c r="E16" s="85" t="s">
        <v>92</v>
      </c>
      <c r="F16" s="19">
        <f t="shared" si="0"/>
        <v>15</v>
      </c>
      <c r="G16" s="2"/>
      <c r="H16" s="3"/>
      <c r="I16" s="69" t="str">
        <f t="shared" si="1"/>
        <v>господарські товари</v>
      </c>
      <c r="J16" s="3">
        <v>15</v>
      </c>
      <c r="K16" s="7"/>
    </row>
    <row r="17" spans="1:11" ht="15.75">
      <c r="A17" s="20">
        <v>16</v>
      </c>
      <c r="B17" s="82" t="s">
        <v>107</v>
      </c>
      <c r="C17" s="3"/>
      <c r="D17" s="3">
        <v>3.1</v>
      </c>
      <c r="E17" s="85" t="s">
        <v>108</v>
      </c>
      <c r="F17" s="19">
        <f t="shared" si="0"/>
        <v>3.1</v>
      </c>
      <c r="G17" s="2"/>
      <c r="H17" s="3"/>
      <c r="I17" s="69" t="str">
        <f t="shared" si="1"/>
        <v>нагрівач дитячий</v>
      </c>
      <c r="J17" s="3">
        <v>3.1</v>
      </c>
      <c r="K17" s="7"/>
    </row>
    <row r="18" spans="1:11" ht="15.75">
      <c r="A18" s="20">
        <v>17</v>
      </c>
      <c r="B18" s="82" t="s">
        <v>107</v>
      </c>
      <c r="C18" s="3"/>
      <c r="D18" s="3">
        <v>18.2</v>
      </c>
      <c r="E18" s="85" t="s">
        <v>92</v>
      </c>
      <c r="F18" s="19">
        <f t="shared" si="0"/>
        <v>18.2</v>
      </c>
      <c r="G18" s="2"/>
      <c r="H18" s="3"/>
      <c r="I18" s="69" t="str">
        <f t="shared" si="1"/>
        <v>господарські товари</v>
      </c>
      <c r="J18" s="3">
        <v>18.2</v>
      </c>
      <c r="K18" s="7"/>
    </row>
    <row r="19" spans="1:11" ht="31.5">
      <c r="A19" s="20">
        <v>18</v>
      </c>
      <c r="B19" s="82" t="s">
        <v>106</v>
      </c>
      <c r="C19" s="3"/>
      <c r="D19" s="3">
        <v>16.9</v>
      </c>
      <c r="E19" s="85" t="s">
        <v>105</v>
      </c>
      <c r="F19" s="19">
        <f t="shared" si="0"/>
        <v>16.9</v>
      </c>
      <c r="G19" s="2"/>
      <c r="H19" s="3"/>
      <c r="I19" s="69" t="str">
        <f t="shared" si="1"/>
        <v>медичний інструментарій</v>
      </c>
      <c r="J19" s="3">
        <v>16.9</v>
      </c>
      <c r="K19" s="7"/>
    </row>
    <row r="20" spans="1:11" ht="31.5">
      <c r="A20" s="20">
        <v>19</v>
      </c>
      <c r="B20" s="82"/>
      <c r="C20" s="3"/>
      <c r="D20" s="3">
        <v>90.5</v>
      </c>
      <c r="E20" s="85" t="s">
        <v>104</v>
      </c>
      <c r="F20" s="19">
        <f t="shared" si="0"/>
        <v>90.5</v>
      </c>
      <c r="G20" s="2"/>
      <c r="H20" s="3"/>
      <c r="I20" s="69" t="str">
        <f t="shared" si="1"/>
        <v>лампа оглядова мобільна</v>
      </c>
      <c r="J20" s="3">
        <v>90.5</v>
      </c>
      <c r="K20" s="7"/>
    </row>
    <row r="21" spans="1:11" ht="15.75">
      <c r="A21" s="20">
        <v>20</v>
      </c>
      <c r="B21" s="82"/>
      <c r="C21" s="3"/>
      <c r="D21" s="3">
        <v>35</v>
      </c>
      <c r="E21" s="85" t="s">
        <v>103</v>
      </c>
      <c r="F21" s="19">
        <f t="shared" si="0"/>
        <v>35</v>
      </c>
      <c r="G21" s="2"/>
      <c r="H21" s="3"/>
      <c r="I21" s="69"/>
      <c r="J21" s="3"/>
      <c r="K21" s="7"/>
    </row>
    <row r="22" spans="1:11" ht="31.5">
      <c r="A22" s="20">
        <v>21</v>
      </c>
      <c r="B22" s="82"/>
      <c r="C22" s="3"/>
      <c r="D22" s="3">
        <v>634.2</v>
      </c>
      <c r="E22" s="85" t="s">
        <v>102</v>
      </c>
      <c r="F22" s="19">
        <f t="shared" si="0"/>
        <v>634.2</v>
      </c>
      <c r="G22" s="2"/>
      <c r="H22" s="3"/>
      <c r="I22" s="69" t="str">
        <f>E22</f>
        <v>система обігріву для новонароджених</v>
      </c>
      <c r="J22" s="3">
        <v>634.2</v>
      </c>
      <c r="K22" s="7"/>
    </row>
    <row r="23" spans="1:11" ht="31.5">
      <c r="A23" s="20">
        <v>22</v>
      </c>
      <c r="B23" s="82"/>
      <c r="C23" s="3"/>
      <c r="D23" s="3">
        <v>156.2</v>
      </c>
      <c r="E23" s="84" t="s">
        <v>101</v>
      </c>
      <c r="F23" s="19">
        <f t="shared" si="0"/>
        <v>156.2</v>
      </c>
      <c r="G23" s="2"/>
      <c r="H23" s="3"/>
      <c r="I23" s="83" t="str">
        <f>E23</f>
        <v>пристрій для фототерапії</v>
      </c>
      <c r="J23" s="3">
        <v>156.2</v>
      </c>
      <c r="K23" s="7"/>
    </row>
    <row r="24" spans="1:11" ht="15.75">
      <c r="A24" s="20">
        <v>23</v>
      </c>
      <c r="B24" s="82"/>
      <c r="C24" s="3"/>
      <c r="D24" s="3">
        <v>266.4</v>
      </c>
      <c r="E24" s="69" t="s">
        <v>100</v>
      </c>
      <c r="F24" s="19">
        <f t="shared" si="0"/>
        <v>266.4</v>
      </c>
      <c r="G24" s="2"/>
      <c r="H24" s="3"/>
      <c r="I24" s="69" t="str">
        <f>E24</f>
        <v>інкубатор</v>
      </c>
      <c r="J24" s="3">
        <v>266.4</v>
      </c>
      <c r="K24" s="7"/>
    </row>
    <row r="25" spans="1:11" ht="15.75">
      <c r="A25" s="20"/>
      <c r="B25" s="2"/>
      <c r="C25" s="3"/>
      <c r="D25" s="3"/>
      <c r="E25" s="69"/>
      <c r="F25" s="19"/>
      <c r="G25" s="2"/>
      <c r="H25" s="3"/>
      <c r="I25" s="69"/>
      <c r="J25" s="3"/>
      <c r="K25" s="7"/>
    </row>
    <row r="26" spans="1:11" ht="35.25" customHeight="1">
      <c r="A26" s="20"/>
      <c r="B26" s="2"/>
      <c r="C26" s="3"/>
      <c r="D26" s="3"/>
      <c r="E26" s="69"/>
      <c r="F26" s="19"/>
      <c r="G26" s="2"/>
      <c r="H26" s="3"/>
      <c r="I26" s="69"/>
      <c r="J26" s="3"/>
      <c r="K26" s="7"/>
    </row>
    <row r="27" spans="1:11" ht="15.75">
      <c r="A27" s="20"/>
      <c r="B27" s="2"/>
      <c r="C27" s="3"/>
      <c r="D27" s="3"/>
      <c r="E27" s="69"/>
      <c r="F27" s="19"/>
      <c r="G27" s="2"/>
      <c r="H27" s="3"/>
      <c r="I27" s="69"/>
      <c r="J27" s="3"/>
      <c r="K27" s="7"/>
    </row>
    <row r="28" spans="1:11" ht="15.75">
      <c r="A28" s="20"/>
      <c r="B28" s="2"/>
      <c r="C28" s="3"/>
      <c r="D28" s="3"/>
      <c r="E28" s="69"/>
      <c r="F28" s="19"/>
      <c r="G28" s="2"/>
      <c r="H28" s="3"/>
      <c r="I28" s="69"/>
      <c r="J28" s="3"/>
      <c r="K28" s="7"/>
    </row>
    <row r="29" spans="1:11" ht="15.75">
      <c r="A29" s="20"/>
      <c r="B29" s="2"/>
      <c r="C29" s="3"/>
      <c r="D29" s="3"/>
      <c r="E29" s="69"/>
      <c r="F29" s="19"/>
      <c r="G29" s="2"/>
      <c r="H29" s="3"/>
      <c r="I29" s="69"/>
      <c r="J29" s="3"/>
      <c r="K29" s="7"/>
    </row>
    <row r="30" spans="1:11" ht="15.75">
      <c r="A30" s="68"/>
      <c r="B30" s="4"/>
      <c r="C30" s="66"/>
      <c r="D30" s="66"/>
      <c r="E30" s="67"/>
      <c r="F30" s="19"/>
      <c r="G30" s="4"/>
      <c r="H30" s="66"/>
      <c r="I30" s="67"/>
      <c r="J30" s="66"/>
      <c r="K30" s="7"/>
    </row>
    <row r="31" spans="1:11" ht="15.75">
      <c r="A31" s="4"/>
      <c r="B31" s="13" t="s">
        <v>7</v>
      </c>
      <c r="C31" s="14">
        <f>SUM(C5:C30)</f>
        <v>284.9</v>
      </c>
      <c r="D31" s="14">
        <f>SUM(D5:D30)</f>
        <v>1656.7000000000003</v>
      </c>
      <c r="E31" s="15"/>
      <c r="F31" s="16">
        <f>SUM(C31,D31)</f>
        <v>1941.6000000000004</v>
      </c>
      <c r="G31" s="17"/>
      <c r="H31" s="14">
        <f>SUM(H5:H30)</f>
        <v>160.9</v>
      </c>
      <c r="I31" s="15"/>
      <c r="J31" s="14">
        <f>SUM(J5:J30)</f>
        <v>1306.4</v>
      </c>
      <c r="K31" s="18">
        <f>C31-H31</f>
        <v>123.99999999999997</v>
      </c>
    </row>
    <row r="34" spans="2:8" ht="15.75">
      <c r="B34" s="11" t="s">
        <v>70</v>
      </c>
      <c r="F34" s="8"/>
      <c r="G34" s="106" t="s">
        <v>99</v>
      </c>
      <c r="H34" s="107"/>
    </row>
    <row r="35" spans="2:8" ht="15">
      <c r="B35" s="11"/>
      <c r="F35" s="9" t="s">
        <v>4</v>
      </c>
      <c r="G35" s="10"/>
      <c r="H35" s="10"/>
    </row>
    <row r="36" spans="2:8" ht="15.75">
      <c r="B36" s="11" t="s">
        <v>65</v>
      </c>
      <c r="F36" s="8"/>
      <c r="G36" s="106" t="s">
        <v>98</v>
      </c>
      <c r="H36" s="107"/>
    </row>
    <row r="37" spans="6:8" ht="15">
      <c r="F37" s="9" t="s">
        <v>4</v>
      </c>
      <c r="G37" s="10"/>
      <c r="H37" s="10"/>
    </row>
  </sheetData>
  <sheetProtection/>
  <mergeCells count="10">
    <mergeCell ref="K3:K4"/>
    <mergeCell ref="A2:K2"/>
    <mergeCell ref="B1:J1"/>
    <mergeCell ref="C3:E3"/>
    <mergeCell ref="G36:H36"/>
    <mergeCell ref="G34:H34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0" zoomScaleNormal="90" zoomScalePageLayoutView="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32.00390625" style="0" customWidth="1"/>
    <col min="3" max="3" width="16.28125" style="0" customWidth="1"/>
    <col min="4" max="4" width="16.421875" style="0" customWidth="1"/>
    <col min="5" max="5" width="22.28125" style="0" customWidth="1"/>
    <col min="6" max="6" width="16.710937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00" t="s">
        <v>131</v>
      </c>
      <c r="C1" s="101"/>
      <c r="D1" s="101"/>
      <c r="E1" s="101"/>
      <c r="F1" s="101"/>
      <c r="G1" s="101"/>
      <c r="H1" s="101"/>
      <c r="I1" s="101"/>
      <c r="J1" s="101"/>
      <c r="K1" s="1"/>
    </row>
    <row r="2" spans="1:11" ht="31.5" customHeight="1">
      <c r="A2" s="102" t="s">
        <v>130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39" customHeight="1">
      <c r="A3" s="103" t="s">
        <v>3</v>
      </c>
      <c r="B3" s="103" t="s">
        <v>5</v>
      </c>
      <c r="C3" s="104" t="s">
        <v>1</v>
      </c>
      <c r="D3" s="104"/>
      <c r="E3" s="104"/>
      <c r="F3" s="104" t="s">
        <v>0</v>
      </c>
      <c r="G3" s="104" t="s">
        <v>11</v>
      </c>
      <c r="H3" s="104"/>
      <c r="I3" s="104"/>
      <c r="J3" s="104"/>
      <c r="K3" s="105" t="s">
        <v>15</v>
      </c>
    </row>
    <row r="4" spans="1:11" ht="158.25" customHeight="1">
      <c r="A4" s="103"/>
      <c r="B4" s="103"/>
      <c r="C4" s="5" t="s">
        <v>12</v>
      </c>
      <c r="D4" s="5" t="s">
        <v>13</v>
      </c>
      <c r="E4" s="5" t="s">
        <v>9</v>
      </c>
      <c r="F4" s="104"/>
      <c r="G4" s="6" t="s">
        <v>6</v>
      </c>
      <c r="H4" s="5" t="s">
        <v>14</v>
      </c>
      <c r="I4" s="5" t="s">
        <v>10</v>
      </c>
      <c r="J4" s="5" t="s">
        <v>14</v>
      </c>
      <c r="K4" s="105"/>
    </row>
    <row r="5" spans="1:13" ht="47.25">
      <c r="A5" s="20">
        <v>1</v>
      </c>
      <c r="B5" s="78" t="s">
        <v>129</v>
      </c>
      <c r="C5" s="3"/>
      <c r="D5" s="3">
        <v>5.7</v>
      </c>
      <c r="E5" s="69" t="s">
        <v>128</v>
      </c>
      <c r="F5" s="19">
        <f aca="true" t="shared" si="0" ref="F5:F48">SUM(C5,D5)</f>
        <v>5.7</v>
      </c>
      <c r="G5" s="2"/>
      <c r="H5" s="3"/>
      <c r="I5" s="69" t="s">
        <v>128</v>
      </c>
      <c r="J5" s="3">
        <v>9.07</v>
      </c>
      <c r="K5" s="7">
        <v>4.09</v>
      </c>
      <c r="M5" s="51"/>
    </row>
    <row r="6" spans="1:13" ht="47.25">
      <c r="A6" s="20"/>
      <c r="B6" s="87"/>
      <c r="C6" s="3"/>
      <c r="D6" s="3">
        <v>2.18</v>
      </c>
      <c r="E6" s="69" t="s">
        <v>17</v>
      </c>
      <c r="F6" s="19">
        <f t="shared" si="0"/>
        <v>2.18</v>
      </c>
      <c r="G6" s="2"/>
      <c r="H6" s="3"/>
      <c r="I6" s="69" t="s">
        <v>127</v>
      </c>
      <c r="J6" s="3">
        <v>119.75</v>
      </c>
      <c r="K6" s="7">
        <v>759.41</v>
      </c>
      <c r="M6" s="51"/>
    </row>
    <row r="7" spans="1:13" ht="31.5">
      <c r="A7" s="20">
        <v>2</v>
      </c>
      <c r="B7" s="78" t="s">
        <v>126</v>
      </c>
      <c r="C7" s="3"/>
      <c r="D7" s="3">
        <v>5</v>
      </c>
      <c r="E7" s="69" t="s">
        <v>125</v>
      </c>
      <c r="F7" s="19">
        <f t="shared" si="0"/>
        <v>5</v>
      </c>
      <c r="G7" s="2"/>
      <c r="H7" s="3"/>
      <c r="I7" s="69" t="s">
        <v>124</v>
      </c>
      <c r="J7" s="3">
        <v>10.31</v>
      </c>
      <c r="K7" s="7">
        <v>44.76</v>
      </c>
      <c r="M7" s="51"/>
    </row>
    <row r="8" spans="1:13" ht="15.75">
      <c r="A8" s="20">
        <v>3</v>
      </c>
      <c r="B8" s="87" t="s">
        <v>123</v>
      </c>
      <c r="C8" s="3"/>
      <c r="D8" s="3">
        <v>24.31</v>
      </c>
      <c r="E8" s="69" t="s">
        <v>17</v>
      </c>
      <c r="F8" s="19">
        <f t="shared" si="0"/>
        <v>24.31</v>
      </c>
      <c r="G8" s="2"/>
      <c r="H8" s="3"/>
      <c r="I8" s="69"/>
      <c r="J8" s="3"/>
      <c r="K8" s="7">
        <v>8.42</v>
      </c>
      <c r="M8" s="51"/>
    </row>
    <row r="9" spans="1:13" ht="15.75">
      <c r="A9" s="20"/>
      <c r="B9" s="87"/>
      <c r="C9" s="3"/>
      <c r="D9" s="3"/>
      <c r="E9" s="69"/>
      <c r="F9" s="19">
        <f t="shared" si="0"/>
        <v>0</v>
      </c>
      <c r="G9" s="2"/>
      <c r="H9" s="3"/>
      <c r="I9" s="88"/>
      <c r="J9" s="88"/>
      <c r="K9" s="88"/>
      <c r="M9" s="51"/>
    </row>
    <row r="10" spans="1:13" ht="15.75">
      <c r="A10" s="20"/>
      <c r="B10" s="87"/>
      <c r="C10" s="3"/>
      <c r="D10" s="3"/>
      <c r="E10" s="69"/>
      <c r="F10" s="19">
        <f t="shared" si="0"/>
        <v>0</v>
      </c>
      <c r="G10" s="12"/>
      <c r="H10" s="3"/>
      <c r="I10" s="69"/>
      <c r="J10" s="3"/>
      <c r="K10" s="7"/>
      <c r="M10" s="51"/>
    </row>
    <row r="11" spans="1:11" ht="15.75">
      <c r="A11" s="20"/>
      <c r="B11" s="87"/>
      <c r="C11" s="3"/>
      <c r="D11" s="3"/>
      <c r="E11" s="69"/>
      <c r="F11" s="19">
        <f t="shared" si="0"/>
        <v>0</v>
      </c>
      <c r="G11" s="12"/>
      <c r="H11" s="3"/>
      <c r="I11" s="69"/>
      <c r="J11" s="3"/>
      <c r="K11" s="88"/>
    </row>
    <row r="12" spans="1:11" ht="15.75">
      <c r="A12" s="20"/>
      <c r="B12" s="78"/>
      <c r="C12" s="3"/>
      <c r="D12" s="3"/>
      <c r="E12" s="69"/>
      <c r="F12" s="19">
        <f t="shared" si="0"/>
        <v>0</v>
      </c>
      <c r="G12" s="2"/>
      <c r="H12" s="3"/>
      <c r="I12" s="69"/>
      <c r="J12" s="3"/>
      <c r="K12" s="7"/>
    </row>
    <row r="13" spans="1:11" ht="15.75">
      <c r="A13" s="12"/>
      <c r="B13" s="78"/>
      <c r="C13" s="3"/>
      <c r="D13" s="3"/>
      <c r="E13" s="69"/>
      <c r="F13" s="19">
        <f t="shared" si="0"/>
        <v>0</v>
      </c>
      <c r="G13" s="2"/>
      <c r="H13" s="3"/>
      <c r="I13" s="69"/>
      <c r="J13" s="3"/>
      <c r="K13" s="7"/>
    </row>
    <row r="14" spans="1:11" ht="15.75">
      <c r="A14" s="12"/>
      <c r="B14" s="78"/>
      <c r="C14" s="3"/>
      <c r="D14" s="3"/>
      <c r="E14" s="69"/>
      <c r="F14" s="19">
        <f t="shared" si="0"/>
        <v>0</v>
      </c>
      <c r="G14" s="2"/>
      <c r="H14" s="3"/>
      <c r="I14" s="69"/>
      <c r="J14" s="3"/>
      <c r="K14" s="7"/>
    </row>
    <row r="15" spans="1:11" ht="15.75">
      <c r="A15" s="20"/>
      <c r="B15" s="78"/>
      <c r="C15" s="3"/>
      <c r="D15" s="3"/>
      <c r="E15" s="69"/>
      <c r="F15" s="19">
        <f t="shared" si="0"/>
        <v>0</v>
      </c>
      <c r="G15" s="2"/>
      <c r="H15" s="3"/>
      <c r="I15" s="69"/>
      <c r="J15" s="3"/>
      <c r="K15" s="7"/>
    </row>
    <row r="16" spans="1:11" ht="15.75">
      <c r="A16" s="20"/>
      <c r="B16" s="87"/>
      <c r="C16" s="3"/>
      <c r="D16" s="3"/>
      <c r="E16" s="69"/>
      <c r="F16" s="19">
        <f t="shared" si="0"/>
        <v>0</v>
      </c>
      <c r="G16" s="2"/>
      <c r="H16" s="3"/>
      <c r="I16" s="69"/>
      <c r="J16" s="3"/>
      <c r="K16" s="7"/>
    </row>
    <row r="17" spans="1:11" ht="15.75">
      <c r="A17" s="20"/>
      <c r="B17" s="87"/>
      <c r="C17" s="3"/>
      <c r="D17" s="3"/>
      <c r="E17" s="69"/>
      <c r="F17" s="19">
        <f t="shared" si="0"/>
        <v>0</v>
      </c>
      <c r="G17" s="2"/>
      <c r="H17" s="3"/>
      <c r="I17" s="69"/>
      <c r="J17" s="3"/>
      <c r="K17" s="7"/>
    </row>
    <row r="18" spans="1:11" ht="15.75">
      <c r="A18" s="20"/>
      <c r="B18" s="87"/>
      <c r="C18" s="3"/>
      <c r="D18" s="3"/>
      <c r="E18" s="69"/>
      <c r="F18" s="19">
        <f t="shared" si="0"/>
        <v>0</v>
      </c>
      <c r="G18" s="2"/>
      <c r="H18" s="3"/>
      <c r="I18" s="69"/>
      <c r="J18" s="3"/>
      <c r="K18" s="7"/>
    </row>
    <row r="19" spans="1:11" ht="15.75">
      <c r="A19" s="20"/>
      <c r="B19" s="87"/>
      <c r="C19" s="3"/>
      <c r="D19" s="3"/>
      <c r="E19" s="69"/>
      <c r="F19" s="19">
        <f t="shared" si="0"/>
        <v>0</v>
      </c>
      <c r="G19" s="2"/>
      <c r="H19" s="3"/>
      <c r="I19" s="69"/>
      <c r="J19" s="3"/>
      <c r="K19" s="7"/>
    </row>
    <row r="20" spans="1:11" ht="15.75">
      <c r="A20" s="20"/>
      <c r="B20" s="87"/>
      <c r="C20" s="3"/>
      <c r="D20" s="3"/>
      <c r="E20" s="69"/>
      <c r="F20" s="19">
        <f t="shared" si="0"/>
        <v>0</v>
      </c>
      <c r="G20" s="2"/>
      <c r="H20" s="3"/>
      <c r="I20" s="69"/>
      <c r="J20" s="3"/>
      <c r="K20" s="7"/>
    </row>
    <row r="21" spans="1:11" ht="15.75">
      <c r="A21" s="20"/>
      <c r="B21" s="87"/>
      <c r="C21" s="3"/>
      <c r="D21" s="3"/>
      <c r="E21" s="69"/>
      <c r="F21" s="19">
        <f t="shared" si="0"/>
        <v>0</v>
      </c>
      <c r="G21" s="2"/>
      <c r="H21" s="3"/>
      <c r="I21" s="69"/>
      <c r="J21" s="3"/>
      <c r="K21" s="7"/>
    </row>
    <row r="22" spans="1:11" ht="15.75">
      <c r="A22" s="20"/>
      <c r="B22" s="87"/>
      <c r="C22" s="3"/>
      <c r="D22" s="3"/>
      <c r="E22" s="69"/>
      <c r="F22" s="19">
        <f t="shared" si="0"/>
        <v>0</v>
      </c>
      <c r="G22" s="2"/>
      <c r="H22" s="3"/>
      <c r="I22" s="69"/>
      <c r="J22" s="3"/>
      <c r="K22" s="7"/>
    </row>
    <row r="23" spans="1:11" ht="15.75">
      <c r="A23" s="12"/>
      <c r="B23" s="87"/>
      <c r="C23" s="3"/>
      <c r="D23" s="3"/>
      <c r="E23" s="69"/>
      <c r="F23" s="19">
        <f t="shared" si="0"/>
        <v>0</v>
      </c>
      <c r="G23" s="2"/>
      <c r="H23" s="3"/>
      <c r="I23" s="69"/>
      <c r="J23" s="3"/>
      <c r="K23" s="7"/>
    </row>
    <row r="24" spans="1:11" ht="15.75">
      <c r="A24" s="12"/>
      <c r="B24" s="87"/>
      <c r="C24" s="3"/>
      <c r="D24" s="3"/>
      <c r="E24" s="69"/>
      <c r="F24" s="19">
        <f t="shared" si="0"/>
        <v>0</v>
      </c>
      <c r="G24" s="2"/>
      <c r="H24" s="3"/>
      <c r="I24" s="69"/>
      <c r="J24" s="3"/>
      <c r="K24" s="7"/>
    </row>
    <row r="25" spans="1:11" ht="15.75">
      <c r="A25" s="20"/>
      <c r="B25" s="87"/>
      <c r="C25" s="3"/>
      <c r="D25" s="3"/>
      <c r="E25" s="69"/>
      <c r="F25" s="19">
        <f t="shared" si="0"/>
        <v>0</v>
      </c>
      <c r="G25" s="2"/>
      <c r="H25" s="3"/>
      <c r="I25" s="69"/>
      <c r="J25" s="3"/>
      <c r="K25" s="7"/>
    </row>
    <row r="26" spans="1:11" ht="15.75">
      <c r="A26" s="20"/>
      <c r="B26" s="87"/>
      <c r="C26" s="3"/>
      <c r="D26" s="3"/>
      <c r="E26" s="69"/>
      <c r="F26" s="19">
        <f t="shared" si="0"/>
        <v>0</v>
      </c>
      <c r="G26" s="2"/>
      <c r="H26" s="3"/>
      <c r="I26" s="69"/>
      <c r="J26" s="3"/>
      <c r="K26" s="7"/>
    </row>
    <row r="27" spans="1:11" ht="15.75">
      <c r="A27" s="20"/>
      <c r="B27" s="2"/>
      <c r="C27" s="3"/>
      <c r="D27" s="3"/>
      <c r="E27" s="69"/>
      <c r="F27" s="19">
        <f t="shared" si="0"/>
        <v>0</v>
      </c>
      <c r="G27" s="2"/>
      <c r="H27" s="3"/>
      <c r="I27" s="69"/>
      <c r="J27" s="3"/>
      <c r="K27" s="7"/>
    </row>
    <row r="28" spans="1:11" ht="15.75">
      <c r="A28" s="20"/>
      <c r="B28" s="2"/>
      <c r="C28" s="3"/>
      <c r="D28" s="3"/>
      <c r="E28" s="69"/>
      <c r="F28" s="19">
        <f t="shared" si="0"/>
        <v>0</v>
      </c>
      <c r="G28" s="2"/>
      <c r="H28" s="3"/>
      <c r="I28" s="69"/>
      <c r="J28" s="3"/>
      <c r="K28" s="7"/>
    </row>
    <row r="29" spans="1:11" ht="15.75">
      <c r="A29" s="20"/>
      <c r="B29" s="2"/>
      <c r="C29" s="3"/>
      <c r="D29" s="3"/>
      <c r="E29" s="69"/>
      <c r="F29" s="19">
        <f t="shared" si="0"/>
        <v>0</v>
      </c>
      <c r="G29" s="2"/>
      <c r="H29" s="3"/>
      <c r="I29" s="69"/>
      <c r="J29" s="3"/>
      <c r="K29" s="7"/>
    </row>
    <row r="30" spans="1:11" ht="15.75">
      <c r="A30" s="20"/>
      <c r="B30" s="2"/>
      <c r="C30" s="3"/>
      <c r="D30" s="3"/>
      <c r="E30" s="69"/>
      <c r="F30" s="19">
        <f t="shared" si="0"/>
        <v>0</v>
      </c>
      <c r="G30" s="2"/>
      <c r="H30" s="3"/>
      <c r="I30" s="69"/>
      <c r="J30" s="3"/>
      <c r="K30" s="7"/>
    </row>
    <row r="31" spans="1:11" ht="15.75">
      <c r="A31" s="20"/>
      <c r="B31" s="2"/>
      <c r="C31" s="3"/>
      <c r="D31" s="3"/>
      <c r="E31" s="69"/>
      <c r="F31" s="19">
        <f t="shared" si="0"/>
        <v>0</v>
      </c>
      <c r="G31" s="2"/>
      <c r="H31" s="3"/>
      <c r="I31" s="69"/>
      <c r="J31" s="3"/>
      <c r="K31" s="7"/>
    </row>
    <row r="32" spans="1:11" ht="15.75">
      <c r="A32" s="20"/>
      <c r="B32" s="2"/>
      <c r="C32" s="3"/>
      <c r="D32" s="3"/>
      <c r="E32" s="69"/>
      <c r="F32" s="19">
        <f t="shared" si="0"/>
        <v>0</v>
      </c>
      <c r="G32" s="2"/>
      <c r="H32" s="3"/>
      <c r="I32" s="69"/>
      <c r="J32" s="3"/>
      <c r="K32" s="7"/>
    </row>
    <row r="33" spans="1:11" ht="15.75">
      <c r="A33" s="12"/>
      <c r="B33" s="2"/>
      <c r="C33" s="3"/>
      <c r="D33" s="3"/>
      <c r="E33" s="69"/>
      <c r="F33" s="19">
        <f t="shared" si="0"/>
        <v>0</v>
      </c>
      <c r="G33" s="2"/>
      <c r="H33" s="3"/>
      <c r="I33" s="69"/>
      <c r="J33" s="3"/>
      <c r="K33" s="7"/>
    </row>
    <row r="34" spans="1:11" ht="15.75">
      <c r="A34" s="12"/>
      <c r="B34" s="2"/>
      <c r="C34" s="3"/>
      <c r="D34" s="3"/>
      <c r="E34" s="69"/>
      <c r="F34" s="19">
        <f t="shared" si="0"/>
        <v>0</v>
      </c>
      <c r="G34" s="2"/>
      <c r="H34" s="3"/>
      <c r="I34" s="69"/>
      <c r="J34" s="3"/>
      <c r="K34" s="7"/>
    </row>
    <row r="35" spans="1:11" ht="15.75">
      <c r="A35" s="20"/>
      <c r="B35" s="2"/>
      <c r="C35" s="3"/>
      <c r="D35" s="3"/>
      <c r="E35" s="69"/>
      <c r="F35" s="19">
        <f t="shared" si="0"/>
        <v>0</v>
      </c>
      <c r="G35" s="2"/>
      <c r="H35" s="3"/>
      <c r="I35" s="69"/>
      <c r="J35" s="3"/>
      <c r="K35" s="7"/>
    </row>
    <row r="36" spans="1:11" ht="15.75">
      <c r="A36" s="20"/>
      <c r="B36" s="2"/>
      <c r="C36" s="3"/>
      <c r="D36" s="3"/>
      <c r="E36" s="69"/>
      <c r="F36" s="19">
        <f t="shared" si="0"/>
        <v>0</v>
      </c>
      <c r="G36" s="2"/>
      <c r="H36" s="3"/>
      <c r="I36" s="69"/>
      <c r="J36" s="3"/>
      <c r="K36" s="7"/>
    </row>
    <row r="37" spans="1:11" ht="15.75">
      <c r="A37" s="20"/>
      <c r="B37" s="2"/>
      <c r="C37" s="3"/>
      <c r="D37" s="3"/>
      <c r="E37" s="69"/>
      <c r="F37" s="19">
        <f t="shared" si="0"/>
        <v>0</v>
      </c>
      <c r="G37" s="2"/>
      <c r="H37" s="3"/>
      <c r="I37" s="69"/>
      <c r="J37" s="3"/>
      <c r="K37" s="7"/>
    </row>
    <row r="38" spans="1:11" ht="15.75">
      <c r="A38" s="20"/>
      <c r="B38" s="2"/>
      <c r="C38" s="3"/>
      <c r="D38" s="3"/>
      <c r="E38" s="69"/>
      <c r="F38" s="19">
        <f t="shared" si="0"/>
        <v>0</v>
      </c>
      <c r="G38" s="2"/>
      <c r="H38" s="3"/>
      <c r="I38" s="69"/>
      <c r="J38" s="3"/>
      <c r="K38" s="7"/>
    </row>
    <row r="39" spans="1:11" ht="15.75">
      <c r="A39" s="20"/>
      <c r="B39" s="2"/>
      <c r="C39" s="3"/>
      <c r="D39" s="3"/>
      <c r="E39" s="69"/>
      <c r="F39" s="19">
        <f t="shared" si="0"/>
        <v>0</v>
      </c>
      <c r="G39" s="2"/>
      <c r="H39" s="3"/>
      <c r="I39" s="69"/>
      <c r="J39" s="3"/>
      <c r="K39" s="7"/>
    </row>
    <row r="40" spans="1:11" ht="15.75">
      <c r="A40" s="20"/>
      <c r="B40" s="2"/>
      <c r="C40" s="3"/>
      <c r="D40" s="3"/>
      <c r="E40" s="69"/>
      <c r="F40" s="19">
        <f t="shared" si="0"/>
        <v>0</v>
      </c>
      <c r="G40" s="2"/>
      <c r="H40" s="3"/>
      <c r="I40" s="69"/>
      <c r="J40" s="3"/>
      <c r="K40" s="7"/>
    </row>
    <row r="41" spans="1:11" ht="15.75">
      <c r="A41" s="20"/>
      <c r="B41" s="2"/>
      <c r="C41" s="3"/>
      <c r="D41" s="3"/>
      <c r="E41" s="69"/>
      <c r="F41" s="19">
        <f t="shared" si="0"/>
        <v>0</v>
      </c>
      <c r="G41" s="2"/>
      <c r="H41" s="3"/>
      <c r="I41" s="69"/>
      <c r="J41" s="3"/>
      <c r="K41" s="7"/>
    </row>
    <row r="42" spans="1:11" ht="15.75">
      <c r="A42" s="20"/>
      <c r="B42" s="2"/>
      <c r="C42" s="3"/>
      <c r="D42" s="3"/>
      <c r="E42" s="69"/>
      <c r="F42" s="19">
        <f t="shared" si="0"/>
        <v>0</v>
      </c>
      <c r="G42" s="2"/>
      <c r="H42" s="3"/>
      <c r="I42" s="69"/>
      <c r="J42" s="3"/>
      <c r="K42" s="7"/>
    </row>
    <row r="43" spans="1:11" ht="15.75">
      <c r="A43" s="12"/>
      <c r="B43" s="2"/>
      <c r="C43" s="3"/>
      <c r="D43" s="3"/>
      <c r="E43" s="69"/>
      <c r="F43" s="19">
        <f t="shared" si="0"/>
        <v>0</v>
      </c>
      <c r="G43" s="2"/>
      <c r="H43" s="3"/>
      <c r="I43" s="69"/>
      <c r="J43" s="3"/>
      <c r="K43" s="7"/>
    </row>
    <row r="44" spans="1:11" ht="15.75">
      <c r="A44" s="12"/>
      <c r="B44" s="2"/>
      <c r="C44" s="3"/>
      <c r="D44" s="3"/>
      <c r="E44" s="69"/>
      <c r="F44" s="19">
        <f t="shared" si="0"/>
        <v>0</v>
      </c>
      <c r="G44" s="2"/>
      <c r="H44" s="3"/>
      <c r="I44" s="69"/>
      <c r="J44" s="3"/>
      <c r="K44" s="7"/>
    </row>
    <row r="45" spans="1:11" ht="15.75">
      <c r="A45" s="68"/>
      <c r="B45" s="4"/>
      <c r="C45" s="66"/>
      <c r="D45" s="66"/>
      <c r="E45" s="67"/>
      <c r="F45" s="19">
        <f t="shared" si="0"/>
        <v>0</v>
      </c>
      <c r="G45" s="4"/>
      <c r="H45" s="66"/>
      <c r="I45" s="67"/>
      <c r="J45" s="66"/>
      <c r="K45" s="7"/>
    </row>
    <row r="46" spans="1:11" ht="15.75">
      <c r="A46" s="68"/>
      <c r="B46" s="4"/>
      <c r="C46" s="66"/>
      <c r="D46" s="66"/>
      <c r="E46" s="67"/>
      <c r="F46" s="19">
        <f t="shared" si="0"/>
        <v>0</v>
      </c>
      <c r="G46" s="4"/>
      <c r="H46" s="66"/>
      <c r="I46" s="67"/>
      <c r="J46" s="66"/>
      <c r="K46" s="7"/>
    </row>
    <row r="47" spans="1:11" ht="15.75">
      <c r="A47" s="68"/>
      <c r="B47" s="4"/>
      <c r="C47" s="66"/>
      <c r="D47" s="66"/>
      <c r="E47" s="67"/>
      <c r="F47" s="19">
        <f t="shared" si="0"/>
        <v>0</v>
      </c>
      <c r="G47" s="4"/>
      <c r="H47" s="66"/>
      <c r="I47" s="67"/>
      <c r="J47" s="66"/>
      <c r="K47" s="7"/>
    </row>
    <row r="48" spans="1:11" ht="15.75">
      <c r="A48" s="4"/>
      <c r="B48" s="13" t="s">
        <v>7</v>
      </c>
      <c r="C48" s="14">
        <f>SUM(C5:C47)</f>
        <v>0</v>
      </c>
      <c r="D48" s="14">
        <f>SUM(D5:D47)</f>
        <v>37.19</v>
      </c>
      <c r="E48" s="15"/>
      <c r="F48" s="16">
        <f t="shared" si="0"/>
        <v>37.19</v>
      </c>
      <c r="G48" s="17"/>
      <c r="H48" s="14">
        <f>SUM(H5:H47)</f>
        <v>0</v>
      </c>
      <c r="I48" s="15"/>
      <c r="J48" s="14">
        <f>SUM(J5:J47)</f>
        <v>139.13</v>
      </c>
      <c r="K48" s="14">
        <f>SUM(K5:K47)</f>
        <v>816.68</v>
      </c>
    </row>
    <row r="51" spans="2:8" ht="15.75">
      <c r="B51" s="11" t="s">
        <v>70</v>
      </c>
      <c r="F51" s="8"/>
      <c r="G51" s="106" t="s">
        <v>122</v>
      </c>
      <c r="H51" s="107"/>
    </row>
    <row r="52" spans="2:8" ht="15">
      <c r="B52" s="11"/>
      <c r="F52" s="9" t="s">
        <v>4</v>
      </c>
      <c r="G52" s="10"/>
      <c r="H52" s="10"/>
    </row>
    <row r="53" spans="2:8" ht="15.75">
      <c r="B53" s="11" t="s">
        <v>65</v>
      </c>
      <c r="F53" s="8"/>
      <c r="G53" s="106" t="s">
        <v>121</v>
      </c>
      <c r="H53" s="107"/>
    </row>
    <row r="54" spans="6:8" ht="15">
      <c r="F54" s="9" t="s">
        <v>4</v>
      </c>
      <c r="G54" s="10"/>
      <c r="H54" s="10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90" zoomScaleNormal="80" zoomScaleSheetLayoutView="9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25.8515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9.5742187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00" t="s">
        <v>208</v>
      </c>
      <c r="C1" s="101"/>
      <c r="D1" s="101"/>
      <c r="E1" s="101"/>
      <c r="F1" s="101"/>
      <c r="G1" s="101"/>
      <c r="H1" s="101"/>
      <c r="I1" s="101"/>
      <c r="J1" s="101"/>
      <c r="K1" s="1"/>
    </row>
    <row r="2" spans="1:11" ht="31.5" customHeight="1">
      <c r="A2" s="115" t="s">
        <v>207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42.75" customHeight="1">
      <c r="A3" s="103" t="s">
        <v>3</v>
      </c>
      <c r="B3" s="103" t="s">
        <v>5</v>
      </c>
      <c r="C3" s="104" t="s">
        <v>1</v>
      </c>
      <c r="D3" s="104"/>
      <c r="E3" s="104"/>
      <c r="F3" s="104" t="s">
        <v>0</v>
      </c>
      <c r="G3" s="104" t="s">
        <v>11</v>
      </c>
      <c r="H3" s="104"/>
      <c r="I3" s="104"/>
      <c r="J3" s="104"/>
      <c r="K3" s="105" t="s">
        <v>15</v>
      </c>
    </row>
    <row r="4" spans="1:11" ht="158.25" customHeight="1">
      <c r="A4" s="103"/>
      <c r="B4" s="103"/>
      <c r="C4" s="5" t="s">
        <v>12</v>
      </c>
      <c r="D4" s="5" t="s">
        <v>13</v>
      </c>
      <c r="E4" s="5" t="s">
        <v>9</v>
      </c>
      <c r="F4" s="104"/>
      <c r="G4" s="6" t="s">
        <v>6</v>
      </c>
      <c r="H4" s="5" t="s">
        <v>14</v>
      </c>
      <c r="I4" s="5" t="s">
        <v>10</v>
      </c>
      <c r="J4" s="5" t="s">
        <v>14</v>
      </c>
      <c r="K4" s="105"/>
    </row>
    <row r="5" spans="1:11" ht="393.75">
      <c r="A5" s="20"/>
      <c r="B5" s="92" t="s">
        <v>206</v>
      </c>
      <c r="C5" s="3"/>
      <c r="D5" s="3">
        <v>550.88</v>
      </c>
      <c r="E5" s="69" t="s">
        <v>205</v>
      </c>
      <c r="F5" s="19">
        <f aca="true" t="shared" si="0" ref="F5:F17">SUM(C5,D5)</f>
        <v>550.88</v>
      </c>
      <c r="G5" s="2"/>
      <c r="H5" s="3"/>
      <c r="I5" s="69" t="s">
        <v>205</v>
      </c>
      <c r="J5" s="3">
        <v>550.88</v>
      </c>
      <c r="K5" s="7"/>
    </row>
    <row r="6" spans="1:11" ht="31.5">
      <c r="A6" s="20"/>
      <c r="B6" s="69" t="s">
        <v>204</v>
      </c>
      <c r="C6" s="3"/>
      <c r="D6" s="3">
        <v>8.54</v>
      </c>
      <c r="E6" s="69" t="s">
        <v>203</v>
      </c>
      <c r="F6" s="19">
        <f t="shared" si="0"/>
        <v>8.54</v>
      </c>
      <c r="G6" s="2"/>
      <c r="H6" s="3"/>
      <c r="I6" s="69" t="s">
        <v>203</v>
      </c>
      <c r="J6" s="3">
        <v>8.54</v>
      </c>
      <c r="K6" s="7"/>
    </row>
    <row r="7" spans="1:11" ht="31.5">
      <c r="A7" s="20"/>
      <c r="B7" s="69" t="s">
        <v>202</v>
      </c>
      <c r="C7" s="3"/>
      <c r="D7" s="3">
        <v>39.62756</v>
      </c>
      <c r="E7" s="69" t="s">
        <v>17</v>
      </c>
      <c r="F7" s="19">
        <f t="shared" si="0"/>
        <v>39.62756</v>
      </c>
      <c r="G7" s="2"/>
      <c r="H7" s="3"/>
      <c r="I7" s="69" t="s">
        <v>17</v>
      </c>
      <c r="J7" s="3">
        <v>39.62756</v>
      </c>
      <c r="K7" s="7"/>
    </row>
    <row r="8" spans="1:11" ht="47.25">
      <c r="A8" s="20"/>
      <c r="B8" s="69" t="s">
        <v>201</v>
      </c>
      <c r="C8" s="3"/>
      <c r="D8" s="3">
        <v>59.4</v>
      </c>
      <c r="E8" s="69" t="s">
        <v>200</v>
      </c>
      <c r="F8" s="19">
        <f t="shared" si="0"/>
        <v>59.4</v>
      </c>
      <c r="G8" s="2"/>
      <c r="H8" s="3"/>
      <c r="I8" s="69" t="s">
        <v>200</v>
      </c>
      <c r="J8" s="3">
        <v>59.4</v>
      </c>
      <c r="K8" s="7"/>
    </row>
    <row r="9" spans="1:11" ht="47.25">
      <c r="A9" s="20"/>
      <c r="B9" s="69" t="s">
        <v>199</v>
      </c>
      <c r="C9" s="3"/>
      <c r="D9" s="3">
        <v>412</v>
      </c>
      <c r="E9" s="69" t="s">
        <v>198</v>
      </c>
      <c r="F9" s="19">
        <f t="shared" si="0"/>
        <v>412</v>
      </c>
      <c r="G9" s="2"/>
      <c r="H9" s="3"/>
      <c r="I9" s="69" t="s">
        <v>198</v>
      </c>
      <c r="J9" s="3">
        <v>412</v>
      </c>
      <c r="K9" s="7"/>
    </row>
    <row r="10" spans="1:11" ht="408.75" customHeight="1">
      <c r="A10" s="20"/>
      <c r="B10" s="82" t="s">
        <v>197</v>
      </c>
      <c r="C10" s="3"/>
      <c r="D10" s="3">
        <v>763.30074</v>
      </c>
      <c r="E10" s="69" t="s">
        <v>196</v>
      </c>
      <c r="F10" s="19">
        <f t="shared" si="0"/>
        <v>763.30074</v>
      </c>
      <c r="G10" s="2"/>
      <c r="H10" s="3"/>
      <c r="I10" s="69" t="s">
        <v>196</v>
      </c>
      <c r="J10" s="3">
        <v>763.30074</v>
      </c>
      <c r="K10" s="7"/>
    </row>
    <row r="11" spans="1:11" ht="408.75" customHeight="1">
      <c r="A11" s="20"/>
      <c r="B11" s="82" t="s">
        <v>195</v>
      </c>
      <c r="C11" s="3"/>
      <c r="D11" s="3">
        <v>3844.39</v>
      </c>
      <c r="E11" s="69" t="s">
        <v>194</v>
      </c>
      <c r="F11" s="19">
        <f t="shared" si="0"/>
        <v>3844.39</v>
      </c>
      <c r="G11" s="2"/>
      <c r="H11" s="3"/>
      <c r="I11" s="69" t="s">
        <v>194</v>
      </c>
      <c r="J11" s="3">
        <v>3844.39</v>
      </c>
      <c r="K11" s="7"/>
    </row>
    <row r="12" spans="1:11" ht="408.75" customHeight="1">
      <c r="A12" s="20"/>
      <c r="B12" s="82" t="s">
        <v>8</v>
      </c>
      <c r="C12" s="3"/>
      <c r="D12" s="91">
        <v>2.4</v>
      </c>
      <c r="E12" s="82" t="s">
        <v>193</v>
      </c>
      <c r="F12" s="19">
        <f t="shared" si="0"/>
        <v>2.4</v>
      </c>
      <c r="G12" s="2"/>
      <c r="H12" s="3"/>
      <c r="I12" s="82" t="s">
        <v>193</v>
      </c>
      <c r="J12" s="3">
        <v>2.4</v>
      </c>
      <c r="K12" s="7"/>
    </row>
    <row r="13" spans="1:11" ht="15.75">
      <c r="A13" s="20"/>
      <c r="B13" s="20" t="s">
        <v>119</v>
      </c>
      <c r="C13" s="3">
        <v>771.13</v>
      </c>
      <c r="D13" s="3"/>
      <c r="E13" s="69"/>
      <c r="F13" s="19">
        <f t="shared" si="0"/>
        <v>771.13</v>
      </c>
      <c r="G13" s="12"/>
      <c r="H13" s="3"/>
      <c r="I13" s="69"/>
      <c r="J13" s="3"/>
      <c r="K13" s="7">
        <v>771.13</v>
      </c>
    </row>
    <row r="14" spans="1:11" ht="15.75">
      <c r="A14" s="20">
        <v>1</v>
      </c>
      <c r="B14" s="88" t="s">
        <v>192</v>
      </c>
      <c r="C14" s="3"/>
      <c r="D14" s="3"/>
      <c r="E14" s="69"/>
      <c r="F14" s="19">
        <f t="shared" si="0"/>
        <v>0</v>
      </c>
      <c r="G14" s="90">
        <v>2210</v>
      </c>
      <c r="H14" s="3">
        <v>12.084</v>
      </c>
      <c r="I14" s="69" t="s">
        <v>191</v>
      </c>
      <c r="J14" s="3"/>
      <c r="K14" s="7"/>
    </row>
    <row r="15" spans="1:11" ht="15.75">
      <c r="A15" s="20">
        <v>2</v>
      </c>
      <c r="B15" s="88" t="s">
        <v>190</v>
      </c>
      <c r="C15" s="3"/>
      <c r="D15" s="3"/>
      <c r="E15" s="69"/>
      <c r="F15" s="19">
        <f t="shared" si="0"/>
        <v>0</v>
      </c>
      <c r="G15" s="2">
        <v>2210</v>
      </c>
      <c r="H15" s="3">
        <v>34.75</v>
      </c>
      <c r="I15" s="69" t="s">
        <v>189</v>
      </c>
      <c r="J15" s="3"/>
      <c r="K15" s="7"/>
    </row>
    <row r="16" spans="1:11" ht="47.25">
      <c r="A16" s="20">
        <v>3</v>
      </c>
      <c r="B16" s="89" t="s">
        <v>188</v>
      </c>
      <c r="C16" s="3"/>
      <c r="D16" s="3"/>
      <c r="E16" s="69"/>
      <c r="F16" s="19">
        <f t="shared" si="0"/>
        <v>0</v>
      </c>
      <c r="G16" s="2">
        <v>2210</v>
      </c>
      <c r="H16" s="3">
        <v>16.654</v>
      </c>
      <c r="I16" s="69" t="s">
        <v>187</v>
      </c>
      <c r="J16" s="3"/>
      <c r="K16" s="7"/>
    </row>
    <row r="17" spans="1:11" ht="378.75" customHeight="1">
      <c r="A17" s="20">
        <v>4</v>
      </c>
      <c r="B17" s="88" t="s">
        <v>153</v>
      </c>
      <c r="C17" s="3"/>
      <c r="D17" s="3"/>
      <c r="E17" s="69"/>
      <c r="F17" s="19">
        <f t="shared" si="0"/>
        <v>0</v>
      </c>
      <c r="G17" s="2">
        <v>2210</v>
      </c>
      <c r="H17" s="3">
        <v>141.36</v>
      </c>
      <c r="I17" s="85" t="s">
        <v>186</v>
      </c>
      <c r="J17" s="3"/>
      <c r="K17" s="7"/>
    </row>
    <row r="18" spans="1:11" ht="53.25" customHeight="1">
      <c r="A18" s="20"/>
      <c r="B18" s="89" t="s">
        <v>185</v>
      </c>
      <c r="C18" s="3"/>
      <c r="D18" s="3"/>
      <c r="E18" s="69"/>
      <c r="F18" s="19"/>
      <c r="G18" s="2">
        <v>2210</v>
      </c>
      <c r="H18" s="3">
        <v>2.3</v>
      </c>
      <c r="I18" s="85" t="s">
        <v>184</v>
      </c>
      <c r="J18" s="3"/>
      <c r="K18" s="7"/>
    </row>
    <row r="19" spans="1:11" ht="53.25" customHeight="1">
      <c r="A19" s="20"/>
      <c r="B19" s="89" t="s">
        <v>183</v>
      </c>
      <c r="C19" s="3"/>
      <c r="D19" s="3"/>
      <c r="E19" s="69"/>
      <c r="F19" s="19"/>
      <c r="G19" s="2">
        <v>2210</v>
      </c>
      <c r="H19" s="3">
        <v>32.5</v>
      </c>
      <c r="I19" s="85" t="s">
        <v>182</v>
      </c>
      <c r="J19" s="3"/>
      <c r="K19" s="7"/>
    </row>
    <row r="20" spans="1:11" ht="53.25" customHeight="1">
      <c r="A20" s="20"/>
      <c r="B20" s="89" t="s">
        <v>181</v>
      </c>
      <c r="C20" s="3"/>
      <c r="D20" s="3"/>
      <c r="E20" s="69"/>
      <c r="F20" s="19"/>
      <c r="G20" s="2">
        <v>2210</v>
      </c>
      <c r="H20" s="3">
        <v>3.5</v>
      </c>
      <c r="I20" s="85" t="s">
        <v>180</v>
      </c>
      <c r="J20" s="3"/>
      <c r="K20" s="7"/>
    </row>
    <row r="21" spans="1:11" ht="53.25" customHeight="1">
      <c r="A21" s="20"/>
      <c r="B21" s="89" t="s">
        <v>179</v>
      </c>
      <c r="C21" s="3"/>
      <c r="D21" s="3"/>
      <c r="E21" s="69"/>
      <c r="F21" s="19"/>
      <c r="G21" s="2">
        <v>2210</v>
      </c>
      <c r="H21" s="3">
        <v>3.6</v>
      </c>
      <c r="I21" s="85" t="s">
        <v>178</v>
      </c>
      <c r="J21" s="3"/>
      <c r="K21" s="7"/>
    </row>
    <row r="22" spans="1:11" ht="53.25" customHeight="1">
      <c r="A22" s="20"/>
      <c r="B22" s="89" t="s">
        <v>177</v>
      </c>
      <c r="C22" s="3"/>
      <c r="D22" s="3"/>
      <c r="E22" s="69"/>
      <c r="F22" s="19"/>
      <c r="G22" s="2">
        <v>2210</v>
      </c>
      <c r="H22" s="3">
        <v>12.6</v>
      </c>
      <c r="I22" s="85" t="s">
        <v>176</v>
      </c>
      <c r="J22" s="3"/>
      <c r="K22" s="7"/>
    </row>
    <row r="23" spans="1:11" ht="53.25" customHeight="1">
      <c r="A23" s="20"/>
      <c r="B23" s="89" t="s">
        <v>175</v>
      </c>
      <c r="C23" s="3"/>
      <c r="D23" s="3"/>
      <c r="E23" s="69"/>
      <c r="F23" s="19"/>
      <c r="G23" s="2">
        <v>2240</v>
      </c>
      <c r="H23" s="3">
        <v>22</v>
      </c>
      <c r="I23" s="85" t="s">
        <v>174</v>
      </c>
      <c r="J23" s="3"/>
      <c r="K23" s="7"/>
    </row>
    <row r="24" spans="1:11" ht="53.25" customHeight="1">
      <c r="A24" s="20"/>
      <c r="B24" s="89" t="s">
        <v>173</v>
      </c>
      <c r="C24" s="3"/>
      <c r="D24" s="3"/>
      <c r="E24" s="69"/>
      <c r="F24" s="19"/>
      <c r="G24" s="2">
        <v>2240</v>
      </c>
      <c r="H24" s="3">
        <v>8.8</v>
      </c>
      <c r="I24" s="85" t="s">
        <v>172</v>
      </c>
      <c r="J24" s="3"/>
      <c r="K24" s="7"/>
    </row>
    <row r="25" spans="1:11" ht="53.25" customHeight="1">
      <c r="A25" s="20"/>
      <c r="B25" s="89" t="s">
        <v>171</v>
      </c>
      <c r="C25" s="3"/>
      <c r="D25" s="3"/>
      <c r="E25" s="69"/>
      <c r="F25" s="19"/>
      <c r="G25" s="2">
        <v>2240</v>
      </c>
      <c r="H25" s="3">
        <v>4</v>
      </c>
      <c r="I25" s="85" t="s">
        <v>170</v>
      </c>
      <c r="J25" s="3"/>
      <c r="K25" s="7"/>
    </row>
    <row r="26" spans="1:11" ht="53.25" customHeight="1">
      <c r="A26" s="20"/>
      <c r="B26" s="89" t="s">
        <v>169</v>
      </c>
      <c r="C26" s="3"/>
      <c r="D26" s="3"/>
      <c r="E26" s="69"/>
      <c r="F26" s="19"/>
      <c r="G26" s="2">
        <v>2240</v>
      </c>
      <c r="H26" s="3">
        <v>3.7</v>
      </c>
      <c r="I26" s="85" t="s">
        <v>168</v>
      </c>
      <c r="J26" s="3"/>
      <c r="K26" s="7"/>
    </row>
    <row r="27" spans="1:11" ht="53.25" customHeight="1">
      <c r="A27" s="20"/>
      <c r="B27" s="89" t="s">
        <v>167</v>
      </c>
      <c r="C27" s="3"/>
      <c r="D27" s="3"/>
      <c r="E27" s="69"/>
      <c r="F27" s="19"/>
      <c r="G27" s="2">
        <v>2240</v>
      </c>
      <c r="H27" s="3">
        <v>6</v>
      </c>
      <c r="I27" s="85" t="s">
        <v>166</v>
      </c>
      <c r="J27" s="3"/>
      <c r="K27" s="7"/>
    </row>
    <row r="28" spans="1:11" ht="31.5">
      <c r="A28" s="20">
        <v>5</v>
      </c>
      <c r="B28" s="89" t="s">
        <v>165</v>
      </c>
      <c r="C28" s="3"/>
      <c r="D28" s="3"/>
      <c r="E28" s="69"/>
      <c r="F28" s="19">
        <f aca="true" t="shared" si="1" ref="F28:F37">SUM(C28,D28)</f>
        <v>0</v>
      </c>
      <c r="G28" s="2">
        <v>2240</v>
      </c>
      <c r="H28" s="3">
        <v>2.16</v>
      </c>
      <c r="I28" s="69" t="s">
        <v>164</v>
      </c>
      <c r="J28" s="3"/>
      <c r="K28" s="7"/>
    </row>
    <row r="29" spans="1:11" ht="15.75">
      <c r="A29" s="20">
        <v>6</v>
      </c>
      <c r="B29" s="88" t="s">
        <v>163</v>
      </c>
      <c r="C29" s="3"/>
      <c r="D29" s="3"/>
      <c r="E29" s="69"/>
      <c r="F29" s="19">
        <f t="shared" si="1"/>
        <v>0</v>
      </c>
      <c r="G29" s="2">
        <v>2240</v>
      </c>
      <c r="H29" s="3">
        <v>20.5</v>
      </c>
      <c r="I29" s="69" t="s">
        <v>162</v>
      </c>
      <c r="J29" s="3"/>
      <c r="K29" s="7"/>
    </row>
    <row r="30" spans="1:11" ht="31.5">
      <c r="A30" s="20">
        <v>7</v>
      </c>
      <c r="B30" s="88" t="s">
        <v>161</v>
      </c>
      <c r="C30" s="3"/>
      <c r="D30" s="3"/>
      <c r="E30" s="69"/>
      <c r="F30" s="19">
        <f t="shared" si="1"/>
        <v>0</v>
      </c>
      <c r="G30" s="2">
        <v>2240</v>
      </c>
      <c r="H30" s="3">
        <v>1.5</v>
      </c>
      <c r="I30" s="69" t="s">
        <v>160</v>
      </c>
      <c r="J30" s="3"/>
      <c r="K30" s="7"/>
    </row>
    <row r="31" spans="1:11" ht="31.5">
      <c r="A31" s="20">
        <v>8</v>
      </c>
      <c r="B31" s="88" t="s">
        <v>159</v>
      </c>
      <c r="C31" s="3"/>
      <c r="D31" s="3"/>
      <c r="E31" s="69"/>
      <c r="F31" s="19">
        <f t="shared" si="1"/>
        <v>0</v>
      </c>
      <c r="G31" s="2">
        <v>2240</v>
      </c>
      <c r="H31" s="3">
        <v>7.69</v>
      </c>
      <c r="I31" s="69" t="s">
        <v>158</v>
      </c>
      <c r="J31" s="3"/>
      <c r="K31" s="7"/>
    </row>
    <row r="32" spans="1:11" ht="15.75">
      <c r="A32" s="20">
        <v>9</v>
      </c>
      <c r="B32" s="88" t="s">
        <v>157</v>
      </c>
      <c r="C32" s="3"/>
      <c r="D32" s="3"/>
      <c r="E32" s="69"/>
      <c r="F32" s="19">
        <f t="shared" si="1"/>
        <v>0</v>
      </c>
      <c r="G32" s="2">
        <v>2240</v>
      </c>
      <c r="H32" s="3">
        <v>6.27</v>
      </c>
      <c r="I32" s="69" t="s">
        <v>156</v>
      </c>
      <c r="J32" s="3"/>
      <c r="K32" s="7"/>
    </row>
    <row r="33" spans="1:11" ht="30">
      <c r="A33" s="20">
        <v>10</v>
      </c>
      <c r="B33" s="89" t="s">
        <v>155</v>
      </c>
      <c r="C33" s="3"/>
      <c r="D33" s="3"/>
      <c r="E33" s="69"/>
      <c r="F33" s="19">
        <f t="shared" si="1"/>
        <v>0</v>
      </c>
      <c r="G33" s="2">
        <v>2240</v>
      </c>
      <c r="H33" s="3">
        <v>2.33</v>
      </c>
      <c r="I33" s="69" t="s">
        <v>154</v>
      </c>
      <c r="J33" s="3"/>
      <c r="K33" s="7"/>
    </row>
    <row r="34" spans="1:11" ht="15.75">
      <c r="A34" s="20">
        <v>11</v>
      </c>
      <c r="B34" s="88" t="s">
        <v>153</v>
      </c>
      <c r="C34" s="3"/>
      <c r="D34" s="3"/>
      <c r="E34" s="69"/>
      <c r="F34" s="19">
        <f t="shared" si="1"/>
        <v>0</v>
      </c>
      <c r="G34" s="2">
        <v>2240</v>
      </c>
      <c r="H34" s="3">
        <v>0.562</v>
      </c>
      <c r="I34" s="69" t="s">
        <v>152</v>
      </c>
      <c r="J34" s="3"/>
      <c r="K34" s="7"/>
    </row>
    <row r="35" spans="1:11" ht="31.5">
      <c r="A35" s="20">
        <v>12</v>
      </c>
      <c r="B35" s="88" t="s">
        <v>151</v>
      </c>
      <c r="C35" s="3"/>
      <c r="D35" s="3"/>
      <c r="E35" s="69"/>
      <c r="F35" s="19">
        <f t="shared" si="1"/>
        <v>0</v>
      </c>
      <c r="G35" s="2">
        <v>2240</v>
      </c>
      <c r="H35" s="3">
        <v>49</v>
      </c>
      <c r="I35" s="69" t="s">
        <v>150</v>
      </c>
      <c r="J35" s="3"/>
      <c r="K35" s="7"/>
    </row>
    <row r="36" spans="1:11" ht="31.5">
      <c r="A36" s="20">
        <v>13</v>
      </c>
      <c r="B36" s="89" t="s">
        <v>149</v>
      </c>
      <c r="C36" s="3"/>
      <c r="D36" s="3"/>
      <c r="E36" s="69"/>
      <c r="F36" s="19">
        <f t="shared" si="1"/>
        <v>0</v>
      </c>
      <c r="G36" s="2">
        <v>2240</v>
      </c>
      <c r="H36" s="3">
        <v>13</v>
      </c>
      <c r="I36" s="69" t="s">
        <v>148</v>
      </c>
      <c r="J36" s="3"/>
      <c r="K36" s="7"/>
    </row>
    <row r="37" spans="1:11" ht="47.25">
      <c r="A37" s="20">
        <v>14</v>
      </c>
      <c r="B37" s="88" t="s">
        <v>147</v>
      </c>
      <c r="C37" s="3"/>
      <c r="D37" s="3"/>
      <c r="E37" s="69"/>
      <c r="F37" s="19">
        <f t="shared" si="1"/>
        <v>0</v>
      </c>
      <c r="G37" s="2">
        <v>2240</v>
      </c>
      <c r="H37" s="3">
        <v>12.42</v>
      </c>
      <c r="I37" s="69" t="s">
        <v>146</v>
      </c>
      <c r="J37" s="3"/>
      <c r="K37" s="7"/>
    </row>
    <row r="38" spans="1:11" ht="30">
      <c r="A38" s="20"/>
      <c r="B38" s="89" t="s">
        <v>145</v>
      </c>
      <c r="C38" s="3"/>
      <c r="D38" s="3"/>
      <c r="E38" s="69"/>
      <c r="F38" s="19"/>
      <c r="G38" s="2">
        <v>2240</v>
      </c>
      <c r="H38" s="3">
        <v>1.4</v>
      </c>
      <c r="I38" s="69" t="s">
        <v>144</v>
      </c>
      <c r="J38" s="3"/>
      <c r="K38" s="7"/>
    </row>
    <row r="39" spans="1:11" ht="63">
      <c r="A39" s="20">
        <v>15</v>
      </c>
      <c r="B39" s="89" t="s">
        <v>143</v>
      </c>
      <c r="C39" s="3"/>
      <c r="D39" s="3"/>
      <c r="E39" s="69"/>
      <c r="F39" s="19">
        <f>SUM(C39,D39)</f>
        <v>0</v>
      </c>
      <c r="G39" s="2">
        <v>2800</v>
      </c>
      <c r="H39" s="3">
        <v>7.9924</v>
      </c>
      <c r="I39" s="69" t="s">
        <v>142</v>
      </c>
      <c r="J39" s="3"/>
      <c r="K39" s="7"/>
    </row>
    <row r="40" spans="1:11" ht="31.5">
      <c r="A40" s="20">
        <v>16</v>
      </c>
      <c r="B40" s="89" t="s">
        <v>141</v>
      </c>
      <c r="C40" s="3"/>
      <c r="D40" s="3"/>
      <c r="E40" s="69"/>
      <c r="F40" s="19">
        <f>SUM(C40,D40)</f>
        <v>0</v>
      </c>
      <c r="G40" s="2">
        <v>2800</v>
      </c>
      <c r="H40" s="3">
        <v>0.9924</v>
      </c>
      <c r="I40" s="69" t="s">
        <v>140</v>
      </c>
      <c r="J40" s="3"/>
      <c r="K40" s="7"/>
    </row>
    <row r="41" spans="1:11" ht="314.25" customHeight="1">
      <c r="A41" s="20"/>
      <c r="B41" s="89" t="s">
        <v>139</v>
      </c>
      <c r="C41" s="3"/>
      <c r="D41" s="3"/>
      <c r="E41" s="69"/>
      <c r="F41" s="19"/>
      <c r="G41" s="2">
        <v>2800</v>
      </c>
      <c r="H41" s="3">
        <v>74.3</v>
      </c>
      <c r="I41" s="69" t="s">
        <v>138</v>
      </c>
      <c r="J41" s="3"/>
      <c r="K41" s="7"/>
    </row>
    <row r="42" spans="1:11" ht="47.25">
      <c r="A42" s="20">
        <v>17</v>
      </c>
      <c r="B42" s="89" t="s">
        <v>137</v>
      </c>
      <c r="C42" s="3"/>
      <c r="D42" s="3"/>
      <c r="E42" s="69"/>
      <c r="F42" s="19">
        <f>SUM(C42,D42)</f>
        <v>0</v>
      </c>
      <c r="G42" s="2">
        <v>2282</v>
      </c>
      <c r="H42" s="3">
        <v>13.8</v>
      </c>
      <c r="I42" s="69" t="s">
        <v>136</v>
      </c>
      <c r="J42" s="3"/>
      <c r="K42" s="7"/>
    </row>
    <row r="43" spans="1:11" ht="37.5" customHeight="1">
      <c r="A43" s="20"/>
      <c r="B43" s="89" t="s">
        <v>135</v>
      </c>
      <c r="C43" s="3"/>
      <c r="D43" s="3"/>
      <c r="E43" s="69"/>
      <c r="F43" s="19"/>
      <c r="G43" s="2">
        <v>2282</v>
      </c>
      <c r="H43" s="3">
        <v>10.4</v>
      </c>
      <c r="I43" s="69" t="s">
        <v>134</v>
      </c>
      <c r="J43" s="3"/>
      <c r="K43" s="7"/>
    </row>
    <row r="44" spans="1:11" ht="15.75">
      <c r="A44" s="20"/>
      <c r="B44" s="89" t="s">
        <v>133</v>
      </c>
      <c r="C44" s="3"/>
      <c r="D44" s="3"/>
      <c r="E44" s="69"/>
      <c r="F44" s="19"/>
      <c r="G44" s="2">
        <v>3110</v>
      </c>
      <c r="H44" s="3">
        <v>38.8</v>
      </c>
      <c r="I44" s="69" t="s">
        <v>132</v>
      </c>
      <c r="J44" s="3"/>
      <c r="K44" s="7"/>
    </row>
    <row r="45" spans="1:11" ht="15.75">
      <c r="A45" s="4"/>
      <c r="B45" s="13" t="s">
        <v>7</v>
      </c>
      <c r="C45" s="14">
        <f>SUM(C5:C42)</f>
        <v>771.13</v>
      </c>
      <c r="D45" s="14">
        <f>SUM(D5:D42)</f>
        <v>5680.5383</v>
      </c>
      <c r="E45" s="15"/>
      <c r="F45" s="16">
        <f>SUM(C45,D45)</f>
        <v>6451.6683</v>
      </c>
      <c r="G45" s="17"/>
      <c r="H45" s="14">
        <f>SUM(H5:H44)</f>
        <v>566.9647999999999</v>
      </c>
      <c r="I45" s="15"/>
      <c r="J45" s="14">
        <f>SUM(J5:J42)</f>
        <v>5680.5383</v>
      </c>
      <c r="K45" s="18">
        <f>C45-H45</f>
        <v>204.16520000000014</v>
      </c>
    </row>
    <row r="48" spans="2:8" ht="15.75">
      <c r="B48" s="11" t="s">
        <v>70</v>
      </c>
      <c r="F48" s="8"/>
      <c r="G48" s="106"/>
      <c r="H48" s="107"/>
    </row>
    <row r="49" spans="2:8" ht="15">
      <c r="B49" s="11"/>
      <c r="F49" s="9" t="s">
        <v>4</v>
      </c>
      <c r="G49" s="10"/>
      <c r="H49" s="10"/>
    </row>
    <row r="50" spans="2:8" ht="15.75">
      <c r="B50" s="11" t="s">
        <v>65</v>
      </c>
      <c r="F50" s="8"/>
      <c r="G50" s="106"/>
      <c r="H50" s="107"/>
    </row>
    <row r="51" spans="6:8" ht="15">
      <c r="F51" s="9" t="s">
        <v>4</v>
      </c>
      <c r="G51" s="10"/>
      <c r="H51" s="10"/>
    </row>
  </sheetData>
  <sheetProtection/>
  <mergeCells count="10">
    <mergeCell ref="K3:K4"/>
    <mergeCell ref="A2:K2"/>
    <mergeCell ref="B1:J1"/>
    <mergeCell ref="C3:E3"/>
    <mergeCell ref="G50:H50"/>
    <mergeCell ref="G48:H48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1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="90" zoomScaleNormal="80" zoomScaleSheetLayoutView="90" zoomScalePageLayoutView="0" workbookViewId="0" topLeftCell="A1">
      <selection activeCell="G4" sqref="G4"/>
    </sheetView>
  </sheetViews>
  <sheetFormatPr defaultColWidth="9.140625" defaultRowHeight="15"/>
  <cols>
    <col min="1" max="1" width="7.28125" style="0" customWidth="1"/>
    <col min="2" max="2" width="34.8515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00" t="s">
        <v>233</v>
      </c>
      <c r="C1" s="101"/>
      <c r="D1" s="101"/>
      <c r="E1" s="101"/>
      <c r="F1" s="101"/>
      <c r="G1" s="101"/>
      <c r="H1" s="101"/>
      <c r="I1" s="101"/>
      <c r="J1" s="101"/>
      <c r="K1" s="1"/>
    </row>
    <row r="2" spans="1:11" s="99" customFormat="1" ht="31.5" customHeight="1">
      <c r="A2" s="115" t="s">
        <v>130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33" customHeight="1">
      <c r="A3" s="103" t="s">
        <v>3</v>
      </c>
      <c r="B3" s="103" t="s">
        <v>5</v>
      </c>
      <c r="C3" s="104" t="s">
        <v>1</v>
      </c>
      <c r="D3" s="104"/>
      <c r="E3" s="104"/>
      <c r="F3" s="104" t="s">
        <v>0</v>
      </c>
      <c r="G3" s="104" t="s">
        <v>11</v>
      </c>
      <c r="H3" s="104"/>
      <c r="I3" s="104"/>
      <c r="J3" s="104"/>
      <c r="K3" s="105" t="s">
        <v>15</v>
      </c>
    </row>
    <row r="4" spans="1:11" ht="158.25" customHeight="1">
      <c r="A4" s="103"/>
      <c r="B4" s="103"/>
      <c r="C4" s="5" t="s">
        <v>12</v>
      </c>
      <c r="D4" s="5" t="s">
        <v>13</v>
      </c>
      <c r="E4" s="5" t="s">
        <v>9</v>
      </c>
      <c r="F4" s="104"/>
      <c r="G4" s="6" t="s">
        <v>6</v>
      </c>
      <c r="H4" s="5" t="s">
        <v>14</v>
      </c>
      <c r="I4" s="5" t="s">
        <v>10</v>
      </c>
      <c r="J4" s="5" t="s">
        <v>14</v>
      </c>
      <c r="K4" s="105"/>
    </row>
    <row r="5" spans="1:11" ht="15.75">
      <c r="A5" s="20">
        <v>1</v>
      </c>
      <c r="B5" s="2" t="s">
        <v>8</v>
      </c>
      <c r="C5" s="96">
        <v>329.9</v>
      </c>
      <c r="D5" s="96">
        <v>47.4</v>
      </c>
      <c r="E5" s="95" t="s">
        <v>222</v>
      </c>
      <c r="F5" s="19">
        <f aca="true" t="shared" si="0" ref="F5:F49">SUM(C5,D5)</f>
        <v>377.29999999999995</v>
      </c>
      <c r="G5" s="97">
        <v>2210</v>
      </c>
      <c r="H5" s="96">
        <v>50.2</v>
      </c>
      <c r="I5" s="95" t="s">
        <v>222</v>
      </c>
      <c r="J5" s="96">
        <v>16.47</v>
      </c>
      <c r="K5" s="7"/>
    </row>
    <row r="6" spans="1:11" ht="31.5">
      <c r="A6" s="20">
        <v>2</v>
      </c>
      <c r="B6" s="69" t="s">
        <v>232</v>
      </c>
      <c r="C6" s="96">
        <v>2</v>
      </c>
      <c r="D6" s="96"/>
      <c r="E6" s="95"/>
      <c r="F6" s="19">
        <f t="shared" si="0"/>
        <v>2</v>
      </c>
      <c r="G6" s="97">
        <v>2240</v>
      </c>
      <c r="H6" s="96">
        <v>1.9</v>
      </c>
      <c r="I6" s="95" t="s">
        <v>231</v>
      </c>
      <c r="J6" s="96"/>
      <c r="K6" s="7"/>
    </row>
    <row r="7" spans="1:11" ht="31.5">
      <c r="A7" s="20">
        <v>3</v>
      </c>
      <c r="B7" s="98" t="s">
        <v>230</v>
      </c>
      <c r="C7" s="96">
        <v>50</v>
      </c>
      <c r="D7" s="96"/>
      <c r="E7" s="95"/>
      <c r="F7" s="19">
        <f t="shared" si="0"/>
        <v>50</v>
      </c>
      <c r="G7" s="97">
        <v>3132</v>
      </c>
      <c r="H7" s="96">
        <v>1983.4</v>
      </c>
      <c r="I7" s="95" t="s">
        <v>229</v>
      </c>
      <c r="J7" s="96"/>
      <c r="K7" s="7"/>
    </row>
    <row r="8" spans="1:11" ht="15.75">
      <c r="A8" s="20">
        <v>4</v>
      </c>
      <c r="B8" s="2" t="s">
        <v>218</v>
      </c>
      <c r="C8" s="96"/>
      <c r="D8" s="96">
        <v>2273.2</v>
      </c>
      <c r="E8" s="95" t="s">
        <v>225</v>
      </c>
      <c r="F8" s="19">
        <f t="shared" si="0"/>
        <v>2273.2</v>
      </c>
      <c r="G8" s="97"/>
      <c r="H8" s="96"/>
      <c r="I8" s="93" t="s">
        <v>212</v>
      </c>
      <c r="J8" s="94">
        <v>279.96</v>
      </c>
      <c r="K8" s="7"/>
    </row>
    <row r="9" spans="1:11" ht="31.5">
      <c r="A9" s="20">
        <v>5</v>
      </c>
      <c r="B9" s="69" t="s">
        <v>228</v>
      </c>
      <c r="C9" s="96"/>
      <c r="D9" s="96">
        <v>187</v>
      </c>
      <c r="E9" s="95" t="s">
        <v>225</v>
      </c>
      <c r="F9" s="19">
        <f t="shared" si="0"/>
        <v>187</v>
      </c>
      <c r="G9" s="97"/>
      <c r="H9" s="96"/>
      <c r="I9" s="93" t="s">
        <v>227</v>
      </c>
      <c r="J9" s="94">
        <v>262.9</v>
      </c>
      <c r="K9" s="7"/>
    </row>
    <row r="10" spans="1:11" ht="15.75">
      <c r="A10" s="20">
        <v>6</v>
      </c>
      <c r="B10" s="69" t="s">
        <v>226</v>
      </c>
      <c r="C10" s="96"/>
      <c r="D10" s="96">
        <v>258</v>
      </c>
      <c r="E10" s="95" t="s">
        <v>225</v>
      </c>
      <c r="F10" s="19">
        <f t="shared" si="0"/>
        <v>258</v>
      </c>
      <c r="G10" s="97"/>
      <c r="H10" s="96"/>
      <c r="I10" s="93"/>
      <c r="J10" s="94"/>
      <c r="K10" s="7"/>
    </row>
    <row r="11" spans="1:11" ht="31.5">
      <c r="A11" s="20">
        <v>7</v>
      </c>
      <c r="B11" s="69" t="s">
        <v>220</v>
      </c>
      <c r="C11" s="96"/>
      <c r="D11" s="96">
        <v>41.3</v>
      </c>
      <c r="E11" s="95" t="s">
        <v>225</v>
      </c>
      <c r="F11" s="19">
        <f t="shared" si="0"/>
        <v>41.3</v>
      </c>
      <c r="G11" s="12"/>
      <c r="H11" s="3"/>
      <c r="I11" s="93" t="s">
        <v>224</v>
      </c>
      <c r="J11" s="94">
        <v>0.01</v>
      </c>
      <c r="K11" s="7"/>
    </row>
    <row r="12" spans="1:11" ht="31.5">
      <c r="A12" s="20">
        <v>8</v>
      </c>
      <c r="B12" s="69" t="s">
        <v>220</v>
      </c>
      <c r="C12" s="96"/>
      <c r="D12" s="96">
        <v>6.5</v>
      </c>
      <c r="E12" s="95" t="s">
        <v>222</v>
      </c>
      <c r="F12" s="19">
        <f t="shared" si="0"/>
        <v>6.5</v>
      </c>
      <c r="G12" s="12"/>
      <c r="H12" s="3"/>
      <c r="I12" s="69"/>
      <c r="J12" s="3"/>
      <c r="K12" s="7"/>
    </row>
    <row r="13" spans="1:11" ht="15.75">
      <c r="A13" s="20">
        <v>9</v>
      </c>
      <c r="B13" s="2" t="s">
        <v>223</v>
      </c>
      <c r="C13" s="96"/>
      <c r="D13" s="96">
        <v>7</v>
      </c>
      <c r="E13" s="95" t="s">
        <v>222</v>
      </c>
      <c r="F13" s="19">
        <f t="shared" si="0"/>
        <v>7</v>
      </c>
      <c r="G13" s="2"/>
      <c r="H13" s="3"/>
      <c r="I13" s="69"/>
      <c r="J13" s="3"/>
      <c r="K13" s="7"/>
    </row>
    <row r="14" spans="1:11" ht="68.25" customHeight="1">
      <c r="A14" s="20">
        <v>10</v>
      </c>
      <c r="B14" s="2" t="s">
        <v>218</v>
      </c>
      <c r="C14" s="96"/>
      <c r="D14" s="96">
        <v>20.7</v>
      </c>
      <c r="E14" s="95" t="s">
        <v>221</v>
      </c>
      <c r="F14" s="19">
        <f t="shared" si="0"/>
        <v>20.7</v>
      </c>
      <c r="G14" s="2"/>
      <c r="H14" s="3"/>
      <c r="I14" s="69"/>
      <c r="J14" s="3"/>
      <c r="K14" s="7"/>
    </row>
    <row r="15" spans="1:11" ht="33.75" customHeight="1">
      <c r="A15" s="20">
        <v>11</v>
      </c>
      <c r="B15" s="95" t="s">
        <v>216</v>
      </c>
      <c r="C15" s="96"/>
      <c r="D15" s="96">
        <v>27.3</v>
      </c>
      <c r="E15" s="95" t="s">
        <v>219</v>
      </c>
      <c r="F15" s="19">
        <f t="shared" si="0"/>
        <v>27.3</v>
      </c>
      <c r="G15" s="2"/>
      <c r="H15" s="3"/>
      <c r="I15" s="69"/>
      <c r="J15" s="3"/>
      <c r="K15" s="7"/>
    </row>
    <row r="16" spans="1:11" ht="31.5">
      <c r="A16" s="20">
        <v>12</v>
      </c>
      <c r="B16" s="69" t="s">
        <v>220</v>
      </c>
      <c r="C16" s="96"/>
      <c r="D16" s="96">
        <v>0.3</v>
      </c>
      <c r="E16" s="95" t="s">
        <v>219</v>
      </c>
      <c r="F16" s="19">
        <f t="shared" si="0"/>
        <v>0.3</v>
      </c>
      <c r="G16" s="2"/>
      <c r="H16" s="3"/>
      <c r="I16" s="69"/>
      <c r="J16" s="3"/>
      <c r="K16" s="7"/>
    </row>
    <row r="17" spans="1:11" ht="15.75">
      <c r="A17" s="20">
        <v>13</v>
      </c>
      <c r="B17" s="2" t="s">
        <v>218</v>
      </c>
      <c r="C17" s="96"/>
      <c r="D17" s="96">
        <v>637.7</v>
      </c>
      <c r="E17" s="95" t="s">
        <v>212</v>
      </c>
      <c r="F17" s="19">
        <f t="shared" si="0"/>
        <v>637.7</v>
      </c>
      <c r="G17" s="2"/>
      <c r="H17" s="3"/>
      <c r="I17" s="69"/>
      <c r="J17" s="3"/>
      <c r="K17" s="7"/>
    </row>
    <row r="18" spans="1:11" ht="31.5">
      <c r="A18" s="20">
        <v>14</v>
      </c>
      <c r="B18" s="93" t="s">
        <v>217</v>
      </c>
      <c r="C18" s="94"/>
      <c r="D18" s="94">
        <v>34.2</v>
      </c>
      <c r="E18" s="93" t="s">
        <v>212</v>
      </c>
      <c r="F18" s="19">
        <f t="shared" si="0"/>
        <v>34.2</v>
      </c>
      <c r="G18" s="2"/>
      <c r="H18" s="3"/>
      <c r="I18" s="69"/>
      <c r="J18" s="3"/>
      <c r="K18" s="7"/>
    </row>
    <row r="19" spans="1:11" ht="31.5">
      <c r="A19" s="20">
        <v>15</v>
      </c>
      <c r="B19" s="93" t="s">
        <v>216</v>
      </c>
      <c r="C19" s="94"/>
      <c r="D19" s="94">
        <v>190.17</v>
      </c>
      <c r="E19" s="93" t="s">
        <v>212</v>
      </c>
      <c r="F19" s="19">
        <f t="shared" si="0"/>
        <v>190.17</v>
      </c>
      <c r="G19" s="2"/>
      <c r="H19" s="3"/>
      <c r="I19" s="69"/>
      <c r="J19" s="3"/>
      <c r="K19" s="7"/>
    </row>
    <row r="20" spans="1:11" ht="15.75">
      <c r="A20" s="20">
        <v>16</v>
      </c>
      <c r="B20" s="74" t="s">
        <v>215</v>
      </c>
      <c r="C20" s="94"/>
      <c r="D20" s="94">
        <v>49.32</v>
      </c>
      <c r="E20" s="93" t="s">
        <v>212</v>
      </c>
      <c r="F20" s="19">
        <f t="shared" si="0"/>
        <v>49.32</v>
      </c>
      <c r="G20" s="2"/>
      <c r="H20" s="3"/>
      <c r="I20" s="69"/>
      <c r="J20" s="3"/>
      <c r="K20" s="7"/>
    </row>
    <row r="21" spans="1:11" ht="15.75">
      <c r="A21" s="20">
        <v>17</v>
      </c>
      <c r="B21" s="74" t="s">
        <v>214</v>
      </c>
      <c r="C21" s="94"/>
      <c r="D21" s="94">
        <v>20.93</v>
      </c>
      <c r="E21" s="93" t="s">
        <v>212</v>
      </c>
      <c r="F21" s="19">
        <f t="shared" si="0"/>
        <v>20.93</v>
      </c>
      <c r="G21" s="2"/>
      <c r="H21" s="3"/>
      <c r="I21" s="69"/>
      <c r="J21" s="3"/>
      <c r="K21" s="7"/>
    </row>
    <row r="22" spans="1:11" ht="15.75">
      <c r="A22" s="20">
        <v>18</v>
      </c>
      <c r="B22" s="74" t="s">
        <v>213</v>
      </c>
      <c r="C22" s="94"/>
      <c r="D22" s="94">
        <v>192.42</v>
      </c>
      <c r="E22" s="93" t="s">
        <v>212</v>
      </c>
      <c r="F22" s="19">
        <f t="shared" si="0"/>
        <v>192.42</v>
      </c>
      <c r="G22" s="2"/>
      <c r="H22" s="3"/>
      <c r="I22" s="69"/>
      <c r="J22" s="3"/>
      <c r="K22" s="7"/>
    </row>
    <row r="23" spans="1:11" ht="15.75">
      <c r="A23" s="20">
        <v>19</v>
      </c>
      <c r="B23" s="74" t="s">
        <v>115</v>
      </c>
      <c r="C23" s="94"/>
      <c r="D23" s="94">
        <v>0.01</v>
      </c>
      <c r="E23" s="93" t="s">
        <v>212</v>
      </c>
      <c r="F23" s="19">
        <f t="shared" si="0"/>
        <v>0.01</v>
      </c>
      <c r="G23" s="2"/>
      <c r="H23" s="3"/>
      <c r="I23" s="69"/>
      <c r="J23" s="3"/>
      <c r="K23" s="7"/>
    </row>
    <row r="24" spans="1:11" ht="15.75">
      <c r="A24" s="12"/>
      <c r="B24" s="69"/>
      <c r="C24" s="3"/>
      <c r="D24" s="3"/>
      <c r="E24" s="69"/>
      <c r="F24" s="19">
        <f t="shared" si="0"/>
        <v>0</v>
      </c>
      <c r="G24" s="2"/>
      <c r="H24" s="3"/>
      <c r="I24" s="69"/>
      <c r="J24" s="3"/>
      <c r="K24" s="7"/>
    </row>
    <row r="25" spans="1:11" ht="15.75">
      <c r="A25" s="12"/>
      <c r="B25" s="2"/>
      <c r="C25" s="3"/>
      <c r="D25" s="3"/>
      <c r="E25" s="69"/>
      <c r="F25" s="19">
        <f t="shared" si="0"/>
        <v>0</v>
      </c>
      <c r="G25" s="2"/>
      <c r="H25" s="3"/>
      <c r="I25" s="69"/>
      <c r="J25" s="3"/>
      <c r="K25" s="7"/>
    </row>
    <row r="26" spans="1:11" ht="15.75">
      <c r="A26" s="20"/>
      <c r="B26" s="2"/>
      <c r="C26" s="3"/>
      <c r="D26" s="3"/>
      <c r="E26" s="69"/>
      <c r="F26" s="19">
        <f t="shared" si="0"/>
        <v>0</v>
      </c>
      <c r="G26" s="2"/>
      <c r="H26" s="3"/>
      <c r="I26" s="69"/>
      <c r="J26" s="3"/>
      <c r="K26" s="7"/>
    </row>
    <row r="27" spans="1:11" ht="15.75">
      <c r="A27" s="20"/>
      <c r="B27" s="2"/>
      <c r="C27" s="3"/>
      <c r="D27" s="3"/>
      <c r="E27" s="69"/>
      <c r="F27" s="19">
        <f t="shared" si="0"/>
        <v>0</v>
      </c>
      <c r="G27" s="2"/>
      <c r="H27" s="3"/>
      <c r="I27" s="69"/>
      <c r="J27" s="3"/>
      <c r="K27" s="7"/>
    </row>
    <row r="28" spans="1:11" ht="15.75">
      <c r="A28" s="20"/>
      <c r="B28" s="2"/>
      <c r="C28" s="3"/>
      <c r="D28" s="3"/>
      <c r="E28" s="69"/>
      <c r="F28" s="19">
        <f t="shared" si="0"/>
        <v>0</v>
      </c>
      <c r="G28" s="2"/>
      <c r="H28" s="3"/>
      <c r="I28" s="69"/>
      <c r="J28" s="3"/>
      <c r="K28" s="7"/>
    </row>
    <row r="29" spans="1:11" ht="15.75">
      <c r="A29" s="20"/>
      <c r="B29" s="2"/>
      <c r="C29" s="3"/>
      <c r="D29" s="3"/>
      <c r="E29" s="69"/>
      <c r="F29" s="19">
        <f t="shared" si="0"/>
        <v>0</v>
      </c>
      <c r="G29" s="2"/>
      <c r="H29" s="3"/>
      <c r="I29" s="69"/>
      <c r="J29" s="3"/>
      <c r="K29" s="7"/>
    </row>
    <row r="30" spans="1:11" ht="15.75">
      <c r="A30" s="20"/>
      <c r="B30" s="2"/>
      <c r="C30" s="3"/>
      <c r="D30" s="3"/>
      <c r="E30" s="69"/>
      <c r="F30" s="19">
        <f t="shared" si="0"/>
        <v>0</v>
      </c>
      <c r="G30" s="2"/>
      <c r="H30" s="3"/>
      <c r="I30" s="69"/>
      <c r="J30" s="3"/>
      <c r="K30" s="7"/>
    </row>
    <row r="31" spans="1:11" ht="15.75">
      <c r="A31" s="20"/>
      <c r="B31" s="2"/>
      <c r="C31" s="3"/>
      <c r="D31" s="3"/>
      <c r="E31" s="69"/>
      <c r="F31" s="19">
        <f t="shared" si="0"/>
        <v>0</v>
      </c>
      <c r="G31" s="2"/>
      <c r="H31" s="3"/>
      <c r="I31" s="69"/>
      <c r="J31" s="3"/>
      <c r="K31" s="7"/>
    </row>
    <row r="32" spans="1:11" ht="15.75">
      <c r="A32" s="20"/>
      <c r="B32" s="2"/>
      <c r="C32" s="3"/>
      <c r="D32" s="3"/>
      <c r="E32" s="69"/>
      <c r="F32" s="19">
        <f t="shared" si="0"/>
        <v>0</v>
      </c>
      <c r="G32" s="2"/>
      <c r="H32" s="3"/>
      <c r="I32" s="69"/>
      <c r="J32" s="3"/>
      <c r="K32" s="7"/>
    </row>
    <row r="33" spans="1:11" ht="15.75">
      <c r="A33" s="20"/>
      <c r="B33" s="2"/>
      <c r="C33" s="3"/>
      <c r="D33" s="3"/>
      <c r="E33" s="69"/>
      <c r="F33" s="19">
        <f t="shared" si="0"/>
        <v>0</v>
      </c>
      <c r="G33" s="2"/>
      <c r="H33" s="3"/>
      <c r="I33" s="69"/>
      <c r="J33" s="3"/>
      <c r="K33" s="7"/>
    </row>
    <row r="34" spans="1:11" ht="15.75">
      <c r="A34" s="12"/>
      <c r="B34" s="2"/>
      <c r="C34" s="3"/>
      <c r="D34" s="3"/>
      <c r="E34" s="69"/>
      <c r="F34" s="19">
        <f t="shared" si="0"/>
        <v>0</v>
      </c>
      <c r="G34" s="2"/>
      <c r="H34" s="3"/>
      <c r="I34" s="69"/>
      <c r="J34" s="3"/>
      <c r="K34" s="7"/>
    </row>
    <row r="35" spans="1:11" ht="15.75">
      <c r="A35" s="12"/>
      <c r="B35" s="2"/>
      <c r="C35" s="3"/>
      <c r="D35" s="3"/>
      <c r="E35" s="69"/>
      <c r="F35" s="19">
        <f t="shared" si="0"/>
        <v>0</v>
      </c>
      <c r="G35" s="2"/>
      <c r="H35" s="3"/>
      <c r="I35" s="69"/>
      <c r="J35" s="3"/>
      <c r="K35" s="7"/>
    </row>
    <row r="36" spans="1:11" ht="15.75">
      <c r="A36" s="20"/>
      <c r="B36" s="2"/>
      <c r="C36" s="3"/>
      <c r="D36" s="3"/>
      <c r="E36" s="69"/>
      <c r="F36" s="19">
        <f t="shared" si="0"/>
        <v>0</v>
      </c>
      <c r="G36" s="2"/>
      <c r="H36" s="3"/>
      <c r="I36" s="69"/>
      <c r="J36" s="3"/>
      <c r="K36" s="7"/>
    </row>
    <row r="37" spans="1:11" ht="15.75">
      <c r="A37" s="20"/>
      <c r="B37" s="2"/>
      <c r="C37" s="3"/>
      <c r="D37" s="3"/>
      <c r="E37" s="69"/>
      <c r="F37" s="19">
        <f t="shared" si="0"/>
        <v>0</v>
      </c>
      <c r="G37" s="2"/>
      <c r="H37" s="3"/>
      <c r="I37" s="69"/>
      <c r="J37" s="3"/>
      <c r="K37" s="7"/>
    </row>
    <row r="38" spans="1:11" ht="15.75">
      <c r="A38" s="20"/>
      <c r="B38" s="2"/>
      <c r="C38" s="3"/>
      <c r="D38" s="3"/>
      <c r="E38" s="69"/>
      <c r="F38" s="19">
        <f t="shared" si="0"/>
        <v>0</v>
      </c>
      <c r="G38" s="2"/>
      <c r="H38" s="3"/>
      <c r="I38" s="69"/>
      <c r="J38" s="3"/>
      <c r="K38" s="7"/>
    </row>
    <row r="39" spans="1:11" ht="15.75">
      <c r="A39" s="20"/>
      <c r="B39" s="2"/>
      <c r="C39" s="3"/>
      <c r="D39" s="3"/>
      <c r="E39" s="69"/>
      <c r="F39" s="19">
        <f t="shared" si="0"/>
        <v>0</v>
      </c>
      <c r="G39" s="2"/>
      <c r="H39" s="3"/>
      <c r="I39" s="69"/>
      <c r="J39" s="3"/>
      <c r="K39" s="7"/>
    </row>
    <row r="40" spans="1:11" ht="15.75">
      <c r="A40" s="20"/>
      <c r="B40" s="2"/>
      <c r="C40" s="3"/>
      <c r="D40" s="3"/>
      <c r="E40" s="69"/>
      <c r="F40" s="19">
        <f t="shared" si="0"/>
        <v>0</v>
      </c>
      <c r="G40" s="2"/>
      <c r="H40" s="3"/>
      <c r="I40" s="69"/>
      <c r="J40" s="3"/>
      <c r="K40" s="7"/>
    </row>
    <row r="41" spans="1:11" ht="15.75">
      <c r="A41" s="20"/>
      <c r="B41" s="2"/>
      <c r="C41" s="3"/>
      <c r="D41" s="3"/>
      <c r="E41" s="69"/>
      <c r="F41" s="19">
        <f t="shared" si="0"/>
        <v>0</v>
      </c>
      <c r="G41" s="2"/>
      <c r="H41" s="3"/>
      <c r="I41" s="69"/>
      <c r="J41" s="3"/>
      <c r="K41" s="7"/>
    </row>
    <row r="42" spans="1:11" ht="15.75">
      <c r="A42" s="20"/>
      <c r="B42" s="2"/>
      <c r="C42" s="3"/>
      <c r="D42" s="3"/>
      <c r="E42" s="69"/>
      <c r="F42" s="19">
        <f t="shared" si="0"/>
        <v>0</v>
      </c>
      <c r="G42" s="2"/>
      <c r="H42" s="3"/>
      <c r="I42" s="69"/>
      <c r="J42" s="3"/>
      <c r="K42" s="7"/>
    </row>
    <row r="43" spans="1:11" ht="15.75">
      <c r="A43" s="20"/>
      <c r="B43" s="2"/>
      <c r="C43" s="3"/>
      <c r="D43" s="3"/>
      <c r="E43" s="69"/>
      <c r="F43" s="19">
        <f t="shared" si="0"/>
        <v>0</v>
      </c>
      <c r="G43" s="2"/>
      <c r="H43" s="3"/>
      <c r="I43" s="69"/>
      <c r="J43" s="3"/>
      <c r="K43" s="7"/>
    </row>
    <row r="44" spans="1:11" ht="15.75">
      <c r="A44" s="12"/>
      <c r="B44" s="2"/>
      <c r="C44" s="3"/>
      <c r="D44" s="3"/>
      <c r="E44" s="69"/>
      <c r="F44" s="19">
        <f t="shared" si="0"/>
        <v>0</v>
      </c>
      <c r="G44" s="2"/>
      <c r="H44" s="3"/>
      <c r="I44" s="69"/>
      <c r="J44" s="3"/>
      <c r="K44" s="7"/>
    </row>
    <row r="45" spans="1:11" ht="15.75">
      <c r="A45" s="12"/>
      <c r="B45" s="2"/>
      <c r="C45" s="3"/>
      <c r="D45" s="3"/>
      <c r="E45" s="69"/>
      <c r="F45" s="19">
        <f t="shared" si="0"/>
        <v>0</v>
      </c>
      <c r="G45" s="2"/>
      <c r="H45" s="3"/>
      <c r="I45" s="69"/>
      <c r="J45" s="3"/>
      <c r="K45" s="7"/>
    </row>
    <row r="46" spans="1:11" ht="15.75">
      <c r="A46" s="68"/>
      <c r="B46" s="4"/>
      <c r="C46" s="66"/>
      <c r="D46" s="66"/>
      <c r="E46" s="67"/>
      <c r="F46" s="19">
        <f t="shared" si="0"/>
        <v>0</v>
      </c>
      <c r="G46" s="4"/>
      <c r="H46" s="66"/>
      <c r="I46" s="67"/>
      <c r="J46" s="66"/>
      <c r="K46" s="7"/>
    </row>
    <row r="47" spans="1:11" ht="15.75">
      <c r="A47" s="68"/>
      <c r="B47" s="4"/>
      <c r="C47" s="66"/>
      <c r="D47" s="66"/>
      <c r="E47" s="67"/>
      <c r="F47" s="19">
        <f t="shared" si="0"/>
        <v>0</v>
      </c>
      <c r="G47" s="4"/>
      <c r="H47" s="66"/>
      <c r="I47" s="67"/>
      <c r="J47" s="66"/>
      <c r="K47" s="7"/>
    </row>
    <row r="48" spans="1:11" ht="15.75">
      <c r="A48" s="68"/>
      <c r="B48" s="4"/>
      <c r="C48" s="66"/>
      <c r="D48" s="66"/>
      <c r="E48" s="67"/>
      <c r="F48" s="19">
        <f t="shared" si="0"/>
        <v>0</v>
      </c>
      <c r="G48" s="4"/>
      <c r="H48" s="66"/>
      <c r="I48" s="67"/>
      <c r="J48" s="66"/>
      <c r="K48" s="7"/>
    </row>
    <row r="49" spans="1:11" ht="15.75">
      <c r="A49" s="4"/>
      <c r="B49" s="13" t="s">
        <v>7</v>
      </c>
      <c r="C49" s="14">
        <f>SUM(C5:C48)</f>
        <v>381.9</v>
      </c>
      <c r="D49" s="14">
        <f>SUM(D5:D48)</f>
        <v>3993.4500000000007</v>
      </c>
      <c r="E49" s="15"/>
      <c r="F49" s="16">
        <f t="shared" si="0"/>
        <v>4375.35</v>
      </c>
      <c r="G49" s="17"/>
      <c r="H49" s="14">
        <f>SUM(H5:H48)</f>
        <v>2035.5</v>
      </c>
      <c r="I49" s="15"/>
      <c r="J49" s="14">
        <f>SUM(J5:J48)</f>
        <v>559.3399999999999</v>
      </c>
      <c r="K49" s="18">
        <f>C49-H49</f>
        <v>-1653.6</v>
      </c>
    </row>
    <row r="52" spans="2:8" ht="15.75">
      <c r="B52" s="11" t="s">
        <v>211</v>
      </c>
      <c r="F52" s="8"/>
      <c r="G52" s="106" t="s">
        <v>210</v>
      </c>
      <c r="H52" s="107"/>
    </row>
    <row r="53" spans="2:8" ht="15">
      <c r="B53" s="11"/>
      <c r="F53" s="9" t="s">
        <v>4</v>
      </c>
      <c r="G53" s="10"/>
      <c r="H53" s="10"/>
    </row>
    <row r="54" spans="2:8" ht="15.75">
      <c r="B54" s="11" t="s">
        <v>65</v>
      </c>
      <c r="F54" s="8"/>
      <c r="G54" s="106" t="s">
        <v>209</v>
      </c>
      <c r="H54" s="107"/>
    </row>
    <row r="55" spans="6:8" ht="15">
      <c r="F55" s="9" t="s">
        <v>4</v>
      </c>
      <c r="G55" s="10"/>
      <c r="H55" s="10"/>
    </row>
  </sheetData>
  <sheetProtection/>
  <mergeCells count="10">
    <mergeCell ref="K3:K4"/>
    <mergeCell ref="A2:K2"/>
    <mergeCell ref="B1:J1"/>
    <mergeCell ref="C3:E3"/>
    <mergeCell ref="G54:H54"/>
    <mergeCell ref="G52:H52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2023-07-13T12:57:57Z</dcterms:modified>
  <cp:category/>
  <cp:version/>
  <cp:contentType/>
  <cp:contentStatus/>
</cp:coreProperties>
</file>