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_67_01" sheetId="1" r:id="rId1"/>
    <sheet name="L_67_02" sheetId="2" r:id="rId2"/>
    <sheet name="L_75" sheetId="3" r:id="rId3"/>
    <sheet name="L_76_01" sheetId="4" r:id="rId4"/>
    <sheet name="L_76_02" sheetId="5" r:id="rId5"/>
    <sheet name="L_77" sheetId="6" r:id="rId6"/>
    <sheet name="L_79" sheetId="7" r:id="rId7"/>
    <sheet name="L_80" sheetId="8" r:id="rId8"/>
    <sheet name="L_81" sheetId="9" r:id="rId9"/>
    <sheet name="L_83" sheetId="10" r:id="rId10"/>
    <sheet name="L_84" sheetId="11" r:id="rId11"/>
  </sheets>
  <definedNames/>
  <calcPr fullCalcOnLoad="1"/>
</workbook>
</file>

<file path=xl/sharedStrings.xml><?xml version="1.0" encoding="utf-8"?>
<sst xmlns="http://schemas.openxmlformats.org/spreadsheetml/2006/main" count="589" uniqueCount="310">
  <si>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КМКДЦ    за IV  квартал 2023 року </t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</si>
  <si>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</si>
  <si>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</si>
  <si>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</si>
  <si>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</si>
  <si>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</si>
  <si>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</si>
  <si>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t>Залишок невикористаних грошових коштів, товарів та послуг на кінець звітного періоду, тис. грн</t>
  </si>
  <si>
    <r>
      <rPr>
        <sz val="10"/>
        <color indexed="8"/>
        <rFont val="Times New Roman"/>
        <family val="1"/>
      </rP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</si>
  <si>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</si>
  <si>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</si>
  <si>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</si>
  <si>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rPr>
        <sz val="10"/>
        <color indexed="8"/>
        <rFont val="Times New Roman"/>
        <family val="1"/>
      </rPr>
      <t xml:space="preserve">Сума, </t>
    </r>
    <r>
      <rPr>
        <b/>
        <sz val="10"/>
        <color indexed="8"/>
        <rFont val="Times New Roman"/>
        <family val="1"/>
      </rPr>
      <t>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</si>
  <si>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</si>
  <si>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1.</t>
  </si>
  <si>
    <t>Фізична особа</t>
  </si>
  <si>
    <t>медичний інвентар</t>
  </si>
  <si>
    <t>медикаменти</t>
  </si>
  <si>
    <t>орг.техніка</t>
  </si>
  <si>
    <t>ВСЬОГО по закладу</t>
  </si>
  <si>
    <t>В.о.директора</t>
  </si>
  <si>
    <t>Л.В.Воронова</t>
  </si>
  <si>
    <t>(підпис)           (ініціали і прізвище) </t>
  </si>
  <si>
    <t>Головний бухгалтер</t>
  </si>
  <si>
    <t>І.О.Пустовгар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</si>
  <si>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Консультативно- діагностичний центр  за ІV квартал 2023 року 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</si>
  <si>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</si>
  <si>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</si>
  <si>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</si>
  <si>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t>Керівник установи</t>
  </si>
  <si>
    <t>Віталій ОМЕЛЬЧУК</t>
  </si>
  <si>
    <t>Марина ЮРЧЕНКО</t>
  </si>
  <si>
    <t>Світлана Пішоха (044)257-22-41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</si>
  <si>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комунальному некомерційному підприємству "Консультативно- діагностичний центр №2 Дарницького району м. Києва" за ІV квартал 2023 року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</si>
  <si>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</si>
  <si>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</si>
  <si>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виписка періодичне видання</t>
  </si>
  <si>
    <t xml:space="preserve">касове обслуговування </t>
  </si>
  <si>
    <t>вивіз побутових відходів</t>
  </si>
  <si>
    <t>охорона каси</t>
  </si>
  <si>
    <t>обслуговування ліфтів</t>
  </si>
  <si>
    <t>Директор</t>
  </si>
  <si>
    <t>Л. В. Ярмоленко</t>
  </si>
  <si>
    <t>В. о. головного бухгалтера</t>
  </si>
  <si>
    <t>В. О. Тугай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</si>
  <si>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"Київський міський дитячій діагностичний центр" за ІV квартал 2023 року </t>
  </si>
  <si>
    <t>Крісло-каталка санітарне б/у; інвалідна коляска б/у</t>
  </si>
  <si>
    <t>БО Благодійний фонд Дякуємо з України</t>
  </si>
  <si>
    <t>хірургіч.халати</t>
  </si>
  <si>
    <t>Монітор, систеиний блок</t>
  </si>
  <si>
    <t>БО Благодійний фонд ХУМАНЕІД</t>
  </si>
  <si>
    <t>Відсмоктувач електричний</t>
  </si>
  <si>
    <t>БО Міжнародний Український кризовий фонд</t>
  </si>
  <si>
    <t>Рукавички, шприци,термомет.</t>
  </si>
  <si>
    <t>Світлана  МАТВЄЄВА</t>
  </si>
  <si>
    <t>Віта  ЄФІМЕНКО</t>
  </si>
  <si>
    <t>ІНФОРМАЦІЯ</t>
  </si>
  <si>
    <t>про  надходження і використання благодійних пожертв від фізичних та юридичних осіб</t>
  </si>
  <si>
    <t>по   комунальному  некомерційному підприємству " Консультативно-діагностичний центр дитячий Дарницького району м. Києва</t>
  </si>
  <si>
    <t>за  ІV   квартал    2023  року</t>
  </si>
  <si>
    <t>Період</t>
  </si>
  <si>
    <t>Найменування юридичної особи ( або позначення фізичної особи)</t>
  </si>
  <si>
    <t>Благодійні пожертви, що були отримані закладом охорони здоровя від фізичних та юридичних осіб</t>
  </si>
  <si>
    <t>Всього отримано благодійних пожертв, тис. грн.</t>
  </si>
  <si>
    <t>Використання закладом охорони здоровя благодійних пожертв, отриманих у грошовій та натуральній ( товари і послуги ) формі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</si>
  <si>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</si>
  <si>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</si>
  <si>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В натуральній формі 
( товари і послуги), 
тис. грн.</t>
  </si>
  <si>
    <t>Напрямки використання у грошовій формі 
( стаття витрат )</t>
  </si>
  <si>
    <t>Сума, 
тис. грн.</t>
  </si>
  <si>
    <t xml:space="preserve"> І квартал</t>
  </si>
  <si>
    <t>Фізичні особи</t>
  </si>
  <si>
    <t>Всього за І квартал 2023 року</t>
  </si>
  <si>
    <t>ІІ квартал</t>
  </si>
  <si>
    <t>Всього за ІІ квартал 2023 року</t>
  </si>
  <si>
    <t>ІІІ квартал</t>
  </si>
  <si>
    <t>ТОВ "СИСТЕМА-ЯКIСТЬ ЖИТТЯ "</t>
  </si>
  <si>
    <t>Всього за ІІІ квартал 2023 року</t>
  </si>
  <si>
    <t>ІV  квартал</t>
  </si>
  <si>
    <t>відсотки банку за обслуговування рахунку</t>
  </si>
  <si>
    <t>ремонт УЗД</t>
  </si>
  <si>
    <t>Всього за ІV квартал 2023 року</t>
  </si>
  <si>
    <t>Всього за 2023 рік</t>
  </si>
  <si>
    <t>*  Станом на 01  січня 2023  року на рахунку підприємства  залишок невикористаних коштів складає  211,3 тис. грн.</t>
  </si>
  <si>
    <t>*  Станом на 01  січня 2024  року на рахунку підприємства  залишок невикористаних коштів складає  43,3 тис. грн.</t>
  </si>
  <si>
    <t>Бакалінська  С.М.</t>
  </si>
  <si>
    <t>Єрмолаєва Н.Р.</t>
  </si>
  <si>
    <t>про надходження і використання благодійних пожертв від фізичних та юридичних осіб</t>
  </si>
  <si>
    <t xml:space="preserve">комунального некомерційного підприємства  "Консультативно-діагностичний центр" Деснянського району м.Києва (код ЄДРПОУ 26188308)   </t>
  </si>
  <si>
    <t>за ІV квартал 2023 року</t>
  </si>
  <si>
    <t>№ п/п</t>
  </si>
  <si>
    <t>Використання закладом охорони здоров'я благодійних пожертв, отриманих у грошовій  (товари і послуги) формі</t>
  </si>
  <si>
    <t>В натуральній формі (товари і послуги) тис. грн.</t>
  </si>
  <si>
    <t>Перелік товарів і послуг в натуральній формі (канцтовари, господарські товари, будівельні товари,медикаменти та перев'язвальні матеріали, продукти харчування, м'який інвентар,основні засоби та інші)</t>
  </si>
  <si>
    <t>Сума, тис. грн.</t>
  </si>
  <si>
    <t>Приватне підприємство "АТМ" (код ЄДРПОУ  24808641)</t>
  </si>
  <si>
    <t>Стіл для засідання</t>
  </si>
  <si>
    <t>Кухня</t>
  </si>
  <si>
    <t>Прихожа</t>
  </si>
  <si>
    <t>Електроплитка</t>
  </si>
  <si>
    <t>Динанометр кістєвий</t>
  </si>
  <si>
    <t>Гоміметр лінійка (3 шт.)</t>
  </si>
  <si>
    <t>Стільці (для реабілітаціЇ) (4 шт.)</t>
  </si>
  <si>
    <t xml:space="preserve">Пульсоксіметр “Лонгевіта” </t>
  </si>
  <si>
    <t>Тонометр механічний з фонендоскопом “Літлдоктор”</t>
  </si>
  <si>
    <t>Глюкометр</t>
  </si>
  <si>
    <t>М’яч масажний 5,5 см жовтий</t>
  </si>
  <si>
    <t>М’яч масажний5,5 см жовтий</t>
  </si>
  <si>
    <t>М’яч масажний 6 см червоний (2 шт.)</t>
  </si>
  <si>
    <t>М’яч масажний 6 см червоний</t>
  </si>
  <si>
    <t>Напалечний пульсоксіметр</t>
  </si>
  <si>
    <t>Еспандер кістьовий</t>
  </si>
  <si>
    <t xml:space="preserve">Термометр безконтактний “Лонгевіта” </t>
  </si>
  <si>
    <t>Тонометр механічний “Парамед комфорт”</t>
  </si>
  <si>
    <t>Лоток прямокутний 450х250х33 (2 шт.)</t>
  </si>
  <si>
    <t>Лоток прямокутний 300х250х31 (7 шт.)</t>
  </si>
  <si>
    <t>Шафа платяна (2 шт.)</t>
  </si>
  <si>
    <t>Шафа офісна</t>
  </si>
  <si>
    <t>Стіл письмовий з тумбою (4 шт.)</t>
  </si>
  <si>
    <t>Камера ультрофіолетова “Мобіл плюс”</t>
  </si>
  <si>
    <t>Холодильник з морозильною камерою GRIFON DFV-143W</t>
  </si>
  <si>
    <t>Стерилізатор повітряний медичний ГП-80</t>
  </si>
  <si>
    <t>Стіл</t>
  </si>
  <si>
    <t>Стільці м’які (21 шт.)</t>
  </si>
  <si>
    <t>Стільці кож.зам. (3 шт.)</t>
  </si>
  <si>
    <t xml:space="preserve">Детектор валют МаГік-6/1 </t>
  </si>
  <si>
    <t>Стіл-тумба</t>
  </si>
  <si>
    <t>Принтер Canon LBP 6650</t>
  </si>
  <si>
    <t>Монітор 23.8 QUBE B24F75-VA (2 шт.)</t>
  </si>
  <si>
    <t>Клавіатура бездротова Defender Element HB-195 (2шт.)</t>
  </si>
  <si>
    <t>Миша Rapoo 1620 Wireless Black (2 шт.)</t>
  </si>
  <si>
    <t>Принтер Canon LBP 6030 серійний номер PBNA620646</t>
  </si>
  <si>
    <t>Принтер LBP 6030 серійний номер PBNA621122</t>
  </si>
  <si>
    <t>Багатофункціональний пристрій I-SENSYS MF3010 CANON YMA23984</t>
  </si>
  <si>
    <t>Принтер Canon LBP 6030 серійний номер PBNA620647</t>
  </si>
  <si>
    <t>Принтер Canon LBP 6030 серійний номер PBNA620639</t>
  </si>
  <si>
    <t>Принтер Canon LBP 6030 серійний номер PBNA621121</t>
  </si>
  <si>
    <t>Багатофункціональний пристрій I-SENSYS MF3010 CANON YMA24001</t>
  </si>
  <si>
    <t>ДЕ-25 Аквадистиллятор “Медика” (УКТЗЕД: 8419400000)</t>
  </si>
  <si>
    <t>Генератор Gasoline GB4000LE 3,5 КВТ</t>
  </si>
  <si>
    <t>Фартух рентгенозахисний односторонній стоматологічний 02164</t>
  </si>
  <si>
    <t>Фартух рентгенозахисний односторонній стоматологічний 02197</t>
  </si>
  <si>
    <t>Медичний світлодіодний рентгенівський переглядач</t>
  </si>
  <si>
    <t>Пробірка ваккумна для збору крові “MEDRYNOK” 4 мл, 13*75 мм, з активатором згортання, стерильна з червоною кришкою (100 шт.)</t>
  </si>
  <si>
    <t>Кондиціонер спліт-система OSH-09FR9</t>
  </si>
  <si>
    <t>Жалюзі горизонтальні (8 шт.)</t>
  </si>
  <si>
    <t>Фартух рентгенозахисний односторонній стоматологічний 02163</t>
  </si>
  <si>
    <t>Фартух рентгенозахисний односторонній стоматологічний 02198</t>
  </si>
  <si>
    <t>Аквадистилятор “Медика” ДЕ-25</t>
  </si>
  <si>
    <t>Стрічка діаграмна 150х90х150/Biomed BF500</t>
  </si>
  <si>
    <t>БФП Samsung proXpress M3870FW</t>
  </si>
  <si>
    <t>Системний блок QUBE G490041</t>
  </si>
  <si>
    <t>Монітор MSI PRO MP241</t>
  </si>
  <si>
    <t>Миша бездротова Logit ech M190 Blue</t>
  </si>
  <si>
    <t>Клавіатура дротова Log itech K120 OEM Black</t>
  </si>
  <si>
    <t xml:space="preserve">Шафа для одягу </t>
  </si>
  <si>
    <t>Шафа для документів</t>
  </si>
  <si>
    <t>Кондиціонер настінний OLMO</t>
  </si>
  <si>
    <t>Система вентеляції prana</t>
  </si>
  <si>
    <t>Бактерицидна лампа</t>
  </si>
  <si>
    <t>Державна установа “Київський міський центр контролю та профілактики хвороб МОЗ України” (код ЄДРПОУ 38518296)</t>
  </si>
  <si>
    <t>Інактивована вакцина вірусу грипу /Seansonal influenza vaccine northern hemisphere,influenza season 2023/2024 quadrivalent, 10 dose vial/Вакцина GCFLU Quadrivalent Muulti, флакон 5 мл, №10 в упаковці (30 доз)</t>
  </si>
  <si>
    <t>Благодійна організація “100 відсотків життя. Київський регіон” (код ЄДРПОУ 34618692)</t>
  </si>
  <si>
    <t>Брошюра (методичка) “ВІЛ-інфекція, навчальний курс для середніх медичних працівників” (10 од.)</t>
  </si>
  <si>
    <t>КНП ЛОР “Обласна база спеціального медичного призначення” (код ЄДРПОУ 01984493)</t>
  </si>
  <si>
    <t>Левотироксин 100 мг / Еутирокс 100 мкг №100, 100мкг (50000 табл.)</t>
  </si>
  <si>
    <t>Міжнародний благодійний фонд “Альянс громадського здоров’я” (код ЄДРПОУ 26333816)</t>
  </si>
  <si>
    <t>Набір GXMTB/RIF-Ultra-50/Xpert MTB/RIF/ULTRA. CE-IVD HBDC з визначенням резистентності до рифампіцину, набір на 50 тестів (4 упак.)</t>
  </si>
  <si>
    <t>ТОВ “БаДМ” (код ЄДРПОУ 31816235)</t>
  </si>
  <si>
    <t>КАСЕНЛАКС порошок для орального розчину по 10 г. 20 саше у картонній коробці (200 уп)</t>
  </si>
  <si>
    <t>АТ “КИЇВСЬКИЙ ВІТАМІННИЙ ЗАВОД” (код ЄДРПОУ 35251822)</t>
  </si>
  <si>
    <t>Альфа-ліпон, таблетки, вкриті плівковою оболонкою по 300 мг №30 (50 пач.)</t>
  </si>
  <si>
    <t>Бетагістин-КВ, таблетки по 24 мг №10х3 (25 пач.)</t>
  </si>
  <si>
    <t>Ванлерк, таблетки вкриті плівковою оболонкою, по 10 мг №10х3 (25 пач.ґ)</t>
  </si>
  <si>
    <t>Ірбетан-Н, таблетки по 300 мг-12,5мг №10х3 (15 пач.)</t>
  </si>
  <si>
    <t>Ірбетан, таблетки по 300 мг №10х2 (15 пач.)</t>
  </si>
  <si>
    <t>Комбісарт Н, таблетки вкриті плівковою оболонкою по 10 мг/160 мг/12,5 мг №10х3 (25 пач.)</t>
  </si>
  <si>
    <t>Комбісарт , таблетки вкриті плівковою оболонкою 5 мг/160 мг №10х3 (25 пач.)</t>
  </si>
  <si>
    <t>Лівостор, таблетки вкриті плівковою оболонкою по 20 мг №10х3 (25 пач.)</t>
  </si>
  <si>
    <t>Лізопрес 20, таблетки №10х3 (25 пач.)</t>
  </si>
  <si>
    <t>Метофора@, таблетки, вкриті плівковою оболонкою, по 1000 мг №10х3 (30 пач.)</t>
  </si>
  <si>
    <t>Неовітам, таблетки вкриті плівковою оболонкою, №10х3 (20 пач.)</t>
  </si>
  <si>
    <t>Репаксил, капсули тверді №10х (25 пач.)</t>
  </si>
  <si>
    <t>Сидокард, таблетки по 2 мг №10х3 (10 пач.)</t>
  </si>
  <si>
    <t>Сидокард, таблетки по 4 мг №10х3 (10 пач.)</t>
  </si>
  <si>
    <t>Тізалуд, таблетки по 2 мг №10х3 (20 пач.)</t>
  </si>
  <si>
    <t>Торарен, таблетки по 10 мг №10х3 (25 пач.)</t>
  </si>
  <si>
    <t>Церегліа@, капсули м’які по 400 мг №10х3 (5 пач.)</t>
  </si>
  <si>
    <t>Благодійна організація “Благодійний фонд молодіжної ініціативи “Надія” (код ЄДРПОУ 25619098)</t>
  </si>
  <si>
    <t>Візок інвалідний (1 шт.)</t>
  </si>
  <si>
    <t>Medikal Cap/ Шапочки медичні одноразові (5 ящ.)</t>
  </si>
  <si>
    <t>Medikal Cap/ Шапочки медичні одноразові (5 ящиків по 1000 шт.)</t>
  </si>
  <si>
    <t>Шприц з голкою 1 мл.(2 ящ.)</t>
  </si>
  <si>
    <t>Medikal Cover shoes/Бахіли (15 ящ.)</t>
  </si>
  <si>
    <t>Дієздатні фізичні особи</t>
  </si>
  <si>
    <t>Всього по закладу</t>
  </si>
  <si>
    <t>_______________</t>
  </si>
  <si>
    <t>Олена ТАРАСЕНКО</t>
  </si>
  <si>
    <t>Тамара БОБКО</t>
  </si>
  <si>
    <t>Інформація про надходження і використання благодійних пожертв від фізичних та юридичних осіб</t>
  </si>
  <si>
    <t xml:space="preserve">            КНП "Косультативно-діагностичний центр дитячий Дніпровського р-ну м. Києва за "    за ІV квартал 2023  року</t>
  </si>
  <si>
    <t>п/п №</t>
  </si>
  <si>
    <t>Найменування юридичної особи (або позначення фізічної особи)</t>
  </si>
  <si>
    <t>Залишок не використаних грошових коштів, товарів та послуг на  початок  звітного періоду, тис грн</t>
  </si>
  <si>
    <t>Благодійні пожертви, що були отримані закладом охопони здоровя від фізичних та юридичних осіб</t>
  </si>
  <si>
    <t>Всього отримано благодійних пожертв, тис грн.</t>
  </si>
  <si>
    <t>Використання закладом охорони здоровя благодійних пожертв, отриманих у грошовій та натуральній (товари і послуги) формі</t>
  </si>
  <si>
    <t>Залишок не використаних грошових коштів, товарів та послуг на кінець звітного періоду, тис грн</t>
  </si>
  <si>
    <t>В грошовій форми, тис грн</t>
  </si>
  <si>
    <t>В натуральній формі (товари і послуги,тис грн)</t>
  </si>
  <si>
    <t>Перелік товарів і послуг в натуральій формі</t>
  </si>
  <si>
    <t>Напрямики використання у грошовій формі (стаття витрат)</t>
  </si>
  <si>
    <t>сума, тис грн</t>
  </si>
  <si>
    <t>Перелік використаних товарів та послуг у натуральній формі</t>
  </si>
  <si>
    <t>Фізічна особа</t>
  </si>
  <si>
    <t>господарчі товари</t>
  </si>
  <si>
    <t>паперові рушникі</t>
  </si>
  <si>
    <t>миючи засоби</t>
  </si>
  <si>
    <t>поліграфічна продукція</t>
  </si>
  <si>
    <t>офісні приладдя</t>
  </si>
  <si>
    <t>дезинфікуючи засоби для басейну</t>
  </si>
  <si>
    <t>лабор.реактиви</t>
  </si>
  <si>
    <t>вироби медичпризначення</t>
  </si>
  <si>
    <t>ТО внутрішн вентиляційної системи</t>
  </si>
  <si>
    <t>Супрровід програмного забеспечення</t>
  </si>
  <si>
    <t>дозиметричний контроль</t>
  </si>
  <si>
    <t>аерозольна дезінсекція</t>
  </si>
  <si>
    <t>навчання</t>
  </si>
  <si>
    <t>Інтернет</t>
  </si>
  <si>
    <t>ТО водопровідної системи</t>
  </si>
  <si>
    <t>вилучення використаних фармац.препаратів</t>
  </si>
  <si>
    <t>повірка приладу обліку</t>
  </si>
  <si>
    <t>заправка картриджей</t>
  </si>
  <si>
    <t>підготовка теплопункту до зими</t>
  </si>
  <si>
    <t>ремонт медичного обладнання</t>
  </si>
  <si>
    <t>страхові послуги</t>
  </si>
  <si>
    <t>медогляд працівників</t>
  </si>
  <si>
    <t>послуги електрозв'язку</t>
  </si>
  <si>
    <t>охорона</t>
  </si>
  <si>
    <t>податки</t>
  </si>
  <si>
    <t>Всього</t>
  </si>
  <si>
    <t xml:space="preserve"> Директор</t>
  </si>
  <si>
    <t>С.М.Скрипка</t>
  </si>
  <si>
    <t xml:space="preserve">Л.В.Адаменко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</si>
  <si>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"Консультативно-діагностичний центр" Оболонського району м. Києва за IV квартал 2023року </t>
  </si>
  <si>
    <t>БФ "Україна мрій"</t>
  </si>
  <si>
    <t>основні засоби</t>
  </si>
  <si>
    <t>БО "100 відсотків життя"</t>
  </si>
  <si>
    <t>вироби медичного призначення</t>
  </si>
  <si>
    <t>М.А. Яремчук</t>
  </si>
  <si>
    <t>А.Б. Жохова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</si>
  <si>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"КДЦ" Печерського району м. Києва за ІV квартал 2023 року </t>
  </si>
  <si>
    <t>Господарські товари</t>
  </si>
  <si>
    <t>ФОП Ігнатенко</t>
  </si>
  <si>
    <t>медичні вироби</t>
  </si>
  <si>
    <t>ФОП Корнійчук</t>
  </si>
  <si>
    <t>Л.В. Кравчук</t>
  </si>
  <si>
    <t>В.Д. Штакун</t>
  </si>
  <si>
    <t xml:space="preserve">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</si>
  <si>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"Консультативно-діагностичний центр" Святошинського району м.Києва  за IV квартал 2023 року </t>
  </si>
  <si>
    <t>КНП "Київська міська  клінічна лікарня №4"</t>
  </si>
  <si>
    <t>Ліки</t>
  </si>
  <si>
    <t>База спеціального медичного постачання м. Києва</t>
  </si>
  <si>
    <t>Основні засоби</t>
  </si>
  <si>
    <t>КНП КМКЛ №5</t>
  </si>
  <si>
    <t>Вироби медичного призначення</t>
  </si>
  <si>
    <t>ДУ "Київський міський центр контролю та профілактики хвороб Міністерства охорони здоров'я України"</t>
  </si>
  <si>
    <t>Медикаменти</t>
  </si>
  <si>
    <t>Благодійна організація   "Благодійний Фонд "Гуртом ЮА"</t>
  </si>
  <si>
    <t>КНП "КМДКЛ №2"</t>
  </si>
  <si>
    <t>Бюро Всесвітньої організації охорони здоров'я в Україні</t>
  </si>
  <si>
    <t>Благодійна організація   "Благодійний фонд молодіжної ініціативи "Надія""</t>
  </si>
  <si>
    <t>Громадська організація "Петро і Мазепа"</t>
  </si>
  <si>
    <t>Департамент економіки та інвестицій виконавчого органу Київської міської ради</t>
  </si>
  <si>
    <t>Паливо</t>
  </si>
  <si>
    <t>Французький виробник фотоелектричних панелей "Roy Group Energie"</t>
  </si>
  <si>
    <t>Н.КАРАМЕЛЄВА</t>
  </si>
  <si>
    <t>О.АНДРІЄНКО</t>
  </si>
  <si>
    <t xml:space="preserve">ІНФОРМАЦІЯ  </t>
  </si>
  <si>
    <t xml:space="preserve">надходження і використання благодійних пожертв від фізичних та юридичних осіб     </t>
  </si>
  <si>
    <t>Комунальне некомерційне підприємство "Консультативно-діагностичний центр" Солом'янського району м. Києва</t>
  </si>
  <si>
    <r>
      <rPr>
        <sz val="14"/>
        <color indexed="8"/>
        <rFont val="Times New Roman"/>
        <family val="1"/>
      </rPr>
      <t>за</t>
    </r>
    <r>
      <rPr>
        <u val="single"/>
        <sz val="14"/>
        <color indexed="8"/>
        <rFont val="Times New Roman"/>
        <family val="1"/>
      </rPr>
      <t xml:space="preserve">  ІV </t>
    </r>
    <r>
      <rPr>
        <sz val="14"/>
        <color indexed="8"/>
        <rFont val="Times New Roman"/>
        <family val="1"/>
      </rPr>
      <t>квартал</t>
    </r>
    <r>
      <rPr>
        <u val="single"/>
        <sz val="14"/>
        <color indexed="8"/>
        <rFont val="Times New Roman"/>
        <family val="1"/>
      </rPr>
      <t xml:space="preserve">   2023</t>
    </r>
    <r>
      <rPr>
        <sz val="14"/>
        <color indexed="8"/>
        <rFont val="Times New Roman"/>
        <family val="1"/>
      </rPr>
      <t xml:space="preserve"> року </t>
    </r>
  </si>
  <si>
    <r>
      <rPr>
        <sz val="10"/>
        <color indexed="8"/>
        <rFont val="Times New Roman"/>
        <family val="1"/>
      </rPr>
      <t xml:space="preserve">Сума,  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</si>
  <si>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r>
      <rPr>
        <sz val="10"/>
        <color indexed="8"/>
        <rFont val="Times New Roman"/>
        <family val="1"/>
      </rPr>
      <t xml:space="preserve">Сума,       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</si>
  <si>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t>КНП "Київська міська клінічна лікарня  №5"</t>
  </si>
  <si>
    <t xml:space="preserve">медикаменти </t>
  </si>
  <si>
    <t xml:space="preserve">предмети медичного призначення </t>
  </si>
  <si>
    <t>База спеціального медичного постачання м. Києва (Пуща-Водиця)</t>
  </si>
  <si>
    <t>База спеціального медичного постачання м. Києва (Естонська)</t>
  </si>
  <si>
    <t xml:space="preserve">КНП "Київський міський клінічний ендокринологічний центр" </t>
  </si>
  <si>
    <t>Державна установа "Київський міський центр контролю та профілактики хвороб МОЗУ"</t>
  </si>
  <si>
    <t>вакцина</t>
  </si>
  <si>
    <t>Благодійна організація "Благодійний Фонд "ДЯКУЄМО З УКРАЇНИ"</t>
  </si>
  <si>
    <t>КНП "Київський міський клінічний ендокринологічний центр" (Гуманітарна допомога)</t>
  </si>
  <si>
    <t>меблі</t>
  </si>
  <si>
    <t>господарські товари</t>
  </si>
  <si>
    <t>медичне обладнання</t>
  </si>
  <si>
    <t>Зацеркляна В.</t>
  </si>
  <si>
    <t xml:space="preserve">(підпис)    </t>
  </si>
  <si>
    <t>       (ініціали і прізвище) </t>
  </si>
  <si>
    <t>Кукшина Т.</t>
  </si>
  <si>
    <t xml:space="preserve">(підпис)   </t>
  </si>
  <si>
    <t xml:space="preserve">        (ініціали і прізвище) </t>
  </si>
  <si>
    <t xml:space="preserve">Мороз, Кохан  097 144 -91 -91 </t>
  </si>
  <si>
    <r>
      <t xml:space="preserve">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</si>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</sst>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.0"/>
    <numFmt numFmtId="166" formatCode="0.000"/>
    <numFmt numFmtId="167" formatCode="#,##0.00&quot; ₽&quot;"/>
  </numFmts>
  <fonts count="65">
    <font>
      <sz val="10"/>
      <name val="Arial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i/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" fontId="8" fillId="33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2" fontId="9" fillId="3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2" fontId="9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11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 vertical="top"/>
      <protection/>
    </xf>
    <xf numFmtId="0" fontId="14" fillId="0" borderId="0" xfId="0" applyFont="1" applyAlignment="1">
      <alignment/>
    </xf>
    <xf numFmtId="4" fontId="9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10" fillId="0" borderId="10" xfId="0" applyFont="1" applyBorder="1" applyAlignment="1">
      <alignment horizontal="center"/>
    </xf>
    <xf numFmtId="0" fontId="13" fillId="0" borderId="0" xfId="53" applyFont="1" applyAlignment="1">
      <alignment horizontal="center" vertical="top"/>
      <protection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 applyProtection="1">
      <alignment horizontal="left" vertical="center"/>
      <protection/>
    </xf>
    <xf numFmtId="164" fontId="18" fillId="0" borderId="10" xfId="0" applyNumberFormat="1" applyFont="1" applyBorder="1" applyAlignment="1" applyProtection="1">
      <alignment horizontal="left" vertical="center"/>
      <protection/>
    </xf>
    <xf numFmtId="165" fontId="3" fillId="0" borderId="10" xfId="0" applyNumberFormat="1" applyFont="1" applyBorder="1" applyAlignment="1" applyProtection="1">
      <alignment horizontal="left" vertical="center"/>
      <protection/>
    </xf>
    <xf numFmtId="165" fontId="18" fillId="0" borderId="10" xfId="0" applyNumberFormat="1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64" fontId="3" fillId="0" borderId="10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5" fillId="0" borderId="0" xfId="0" applyFont="1" applyAlignment="1">
      <alignment/>
    </xf>
    <xf numFmtId="2" fontId="26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166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35" borderId="10" xfId="0" applyNumberForma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wrapText="1"/>
    </xf>
    <xf numFmtId="2" fontId="1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7" fillId="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29" fillId="0" borderId="11" xfId="53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2" fillId="0" borderId="11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 vertical="top"/>
      <protection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vertical="top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2" fontId="24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29" fillId="0" borderId="11" xfId="53" applyFont="1" applyBorder="1" applyAlignment="1">
      <alignment horizontal="center"/>
      <protection/>
    </xf>
    <xf numFmtId="0" fontId="13" fillId="0" borderId="13" xfId="53" applyFont="1" applyBorder="1" applyAlignment="1">
      <alignment horizontal="center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лан використання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3" width="8.7109375" style="0" customWidth="1"/>
    <col min="14" max="14" width="10.140625" style="0" customWidth="1"/>
  </cols>
  <sheetData>
    <row r="1" spans="1:11" ht="61.5" customHeight="1">
      <c r="A1" s="1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"/>
    </row>
    <row r="2" spans="1:11" ht="22.5" customHeight="1">
      <c r="A2" s="117" t="s">
        <v>309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33" customHeight="1">
      <c r="A3" s="118" t="s">
        <v>2</v>
      </c>
      <c r="B3" s="118" t="s">
        <v>3</v>
      </c>
      <c r="C3" s="119" t="s">
        <v>4</v>
      </c>
      <c r="D3" s="119"/>
      <c r="E3" s="119"/>
      <c r="F3" s="119" t="s">
        <v>5</v>
      </c>
      <c r="G3" s="119" t="s">
        <v>6</v>
      </c>
      <c r="H3" s="119"/>
      <c r="I3" s="119"/>
      <c r="J3" s="119"/>
      <c r="K3" s="120" t="s">
        <v>7</v>
      </c>
    </row>
    <row r="4" spans="1:11" ht="158.25" customHeight="1">
      <c r="A4" s="118"/>
      <c r="B4" s="118"/>
      <c r="C4" s="3" t="s">
        <v>8</v>
      </c>
      <c r="D4" s="3" t="s">
        <v>9</v>
      </c>
      <c r="E4" s="3" t="s">
        <v>10</v>
      </c>
      <c r="F4" s="119"/>
      <c r="G4" s="4" t="s">
        <v>11</v>
      </c>
      <c r="H4" s="5" t="s">
        <v>12</v>
      </c>
      <c r="I4" s="3" t="s">
        <v>13</v>
      </c>
      <c r="J4" s="3" t="s">
        <v>12</v>
      </c>
      <c r="K4" s="120"/>
    </row>
    <row r="5" spans="1:11" ht="31.5">
      <c r="A5" s="6" t="s">
        <v>14</v>
      </c>
      <c r="B5" s="7" t="s">
        <v>15</v>
      </c>
      <c r="C5" s="8">
        <f>SUM(C2:C4)</f>
        <v>0</v>
      </c>
      <c r="D5" s="9">
        <v>0.87</v>
      </c>
      <c r="E5" s="10" t="s">
        <v>16</v>
      </c>
      <c r="F5" s="11">
        <v>0.87</v>
      </c>
      <c r="G5" s="7"/>
      <c r="H5" s="8">
        <f>SUM(H2:H4)</f>
        <v>0</v>
      </c>
      <c r="I5" s="12" t="s">
        <v>16</v>
      </c>
      <c r="J5" s="8">
        <f>SUM(J2:J4)</f>
        <v>0</v>
      </c>
      <c r="K5" s="13">
        <f>C5-H5</f>
        <v>0</v>
      </c>
    </row>
    <row r="6" spans="1:11" ht="15.75">
      <c r="A6" s="6"/>
      <c r="B6" s="7"/>
      <c r="C6" s="8">
        <f>SUM(C3:C5)</f>
        <v>0</v>
      </c>
      <c r="D6" s="9">
        <v>23.12</v>
      </c>
      <c r="E6" s="10" t="s">
        <v>17</v>
      </c>
      <c r="F6" s="11">
        <v>23.12</v>
      </c>
      <c r="G6" s="7"/>
      <c r="H6" s="8">
        <f>SUM(H3:H5)</f>
        <v>0</v>
      </c>
      <c r="I6" s="12" t="s">
        <v>17</v>
      </c>
      <c r="J6" s="8">
        <f>SUM(J3:J5)</f>
        <v>0</v>
      </c>
      <c r="K6" s="13">
        <f>C6-H6</f>
        <v>0</v>
      </c>
    </row>
    <row r="7" spans="1:11" ht="15.75">
      <c r="A7" s="6"/>
      <c r="B7" s="7"/>
      <c r="C7" s="8">
        <v>0</v>
      </c>
      <c r="D7" s="9">
        <v>8</v>
      </c>
      <c r="E7" s="10" t="s">
        <v>18</v>
      </c>
      <c r="F7" s="11">
        <v>8</v>
      </c>
      <c r="G7" s="7"/>
      <c r="H7" s="8">
        <f>SUM(H4:H6)</f>
        <v>0</v>
      </c>
      <c r="I7" s="10" t="s">
        <v>18</v>
      </c>
      <c r="J7" s="8">
        <f>SUM(J4:J6)</f>
        <v>0</v>
      </c>
      <c r="K7" s="13">
        <f>C7-H7</f>
        <v>0</v>
      </c>
    </row>
    <row r="8" spans="1:11" ht="15.75">
      <c r="A8" s="14"/>
      <c r="B8" s="15" t="s">
        <v>19</v>
      </c>
      <c r="C8" s="8">
        <v>0</v>
      </c>
      <c r="D8" s="8">
        <f>SUM(D5:D7)</f>
        <v>31.990000000000002</v>
      </c>
      <c r="E8" s="16"/>
      <c r="F8" s="17">
        <f>SUM(F5:F7)</f>
        <v>31.990000000000002</v>
      </c>
      <c r="G8" s="18"/>
      <c r="H8" s="8">
        <f>SUM(H5:H6)</f>
        <v>0</v>
      </c>
      <c r="I8" s="16"/>
      <c r="J8" s="8">
        <f>SUM(J5:J6)</f>
        <v>0</v>
      </c>
      <c r="K8" s="13">
        <f>C8-H8</f>
        <v>0</v>
      </c>
    </row>
    <row r="9" ht="15" customHeight="1"/>
    <row r="11" spans="2:8" ht="15.75">
      <c r="B11" s="19" t="s">
        <v>20</v>
      </c>
      <c r="F11" s="20"/>
      <c r="G11" s="121" t="s">
        <v>21</v>
      </c>
      <c r="H11" s="121"/>
    </row>
    <row r="12" spans="2:8" ht="15">
      <c r="B12" s="19"/>
      <c r="F12" s="122" t="s">
        <v>22</v>
      </c>
      <c r="G12" s="122"/>
      <c r="H12" s="122"/>
    </row>
    <row r="13" spans="2:8" ht="15.75">
      <c r="B13" s="19" t="s">
        <v>23</v>
      </c>
      <c r="F13" s="20"/>
      <c r="G13" s="121" t="s">
        <v>24</v>
      </c>
      <c r="H13" s="121"/>
    </row>
    <row r="14" spans="6:8" ht="12.75">
      <c r="F14" s="122" t="s">
        <v>22</v>
      </c>
      <c r="G14" s="122"/>
      <c r="H14" s="122"/>
    </row>
    <row r="32" ht="12.75">
      <c r="B32" s="22"/>
    </row>
    <row r="33" ht="12.75">
      <c r="B33" s="22"/>
    </row>
    <row r="52" ht="6" customHeight="1"/>
    <row r="53" ht="31.5" customHeight="1"/>
    <row r="54" ht="30" customHeight="1"/>
    <row r="55" ht="42" customHeight="1"/>
  </sheetData>
  <sheetProtection selectLockedCells="1" selectUnlockedCells="1"/>
  <mergeCells count="12">
    <mergeCell ref="G11:H11"/>
    <mergeCell ref="F12:H12"/>
    <mergeCell ref="G13:H13"/>
    <mergeCell ref="F14:H1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selection activeCell="F3" sqref="F3:F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16" t="s">
        <v>259</v>
      </c>
      <c r="C1" s="116"/>
      <c r="D1" s="116"/>
      <c r="E1" s="116"/>
      <c r="F1" s="116"/>
      <c r="G1" s="116"/>
      <c r="H1" s="116"/>
      <c r="I1" s="116"/>
      <c r="J1" s="116"/>
      <c r="K1" s="1"/>
    </row>
    <row r="2" spans="1:11" ht="31.5" customHeight="1">
      <c r="A2" s="117" t="s">
        <v>308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33" customHeight="1">
      <c r="A3" s="118" t="s">
        <v>2</v>
      </c>
      <c r="B3" s="118" t="s">
        <v>3</v>
      </c>
      <c r="C3" s="119" t="s">
        <v>4</v>
      </c>
      <c r="D3" s="119"/>
      <c r="E3" s="119"/>
      <c r="F3" s="119" t="s">
        <v>5</v>
      </c>
      <c r="G3" s="119" t="s">
        <v>6</v>
      </c>
      <c r="H3" s="119"/>
      <c r="I3" s="119"/>
      <c r="J3" s="119"/>
      <c r="K3" s="120" t="s">
        <v>26</v>
      </c>
    </row>
    <row r="4" spans="1:11" ht="158.25" customHeight="1">
      <c r="A4" s="118"/>
      <c r="B4" s="118"/>
      <c r="C4" s="3" t="s">
        <v>8</v>
      </c>
      <c r="D4" s="3" t="s">
        <v>27</v>
      </c>
      <c r="E4" s="3">
        <v>1.68</v>
      </c>
      <c r="F4" s="119"/>
      <c r="G4" s="4" t="s">
        <v>11</v>
      </c>
      <c r="H4" s="3" t="s">
        <v>28</v>
      </c>
      <c r="I4" s="3" t="s">
        <v>13</v>
      </c>
      <c r="J4" s="3" t="s">
        <v>28</v>
      </c>
      <c r="K4" s="120"/>
    </row>
    <row r="5" spans="1:11" ht="44.25" customHeight="1">
      <c r="A5" s="6">
        <v>1</v>
      </c>
      <c r="B5" s="6" t="s">
        <v>260</v>
      </c>
      <c r="C5" s="9"/>
      <c r="D5" s="29">
        <v>84.12</v>
      </c>
      <c r="E5" s="97" t="s">
        <v>261</v>
      </c>
      <c r="F5" s="98">
        <f aca="true" t="shared" si="0" ref="F5:F33">SUM(C5,D5)</f>
        <v>84.12</v>
      </c>
      <c r="G5" s="7"/>
      <c r="H5" s="9"/>
      <c r="I5" s="97" t="s">
        <v>261</v>
      </c>
      <c r="J5" s="29">
        <v>84.12</v>
      </c>
      <c r="K5" s="23"/>
    </row>
    <row r="6" spans="1:11" ht="52.5" customHeight="1">
      <c r="A6" s="6">
        <v>2</v>
      </c>
      <c r="B6" s="97" t="s">
        <v>262</v>
      </c>
      <c r="C6" s="9"/>
      <c r="D6" s="29">
        <v>44.02</v>
      </c>
      <c r="E6" s="97" t="s">
        <v>263</v>
      </c>
      <c r="F6" s="98">
        <f t="shared" si="0"/>
        <v>44.02</v>
      </c>
      <c r="G6" s="7"/>
      <c r="H6" s="9"/>
      <c r="I6" s="97" t="s">
        <v>263</v>
      </c>
      <c r="J6" s="29">
        <v>44.02</v>
      </c>
      <c r="K6" s="23"/>
    </row>
    <row r="7" spans="1:11" ht="15.75">
      <c r="A7" s="6"/>
      <c r="B7" s="6"/>
      <c r="C7" s="9"/>
      <c r="D7" s="29">
        <v>0.3</v>
      </c>
      <c r="E7" s="97" t="s">
        <v>261</v>
      </c>
      <c r="F7" s="98">
        <f t="shared" si="0"/>
        <v>0.3</v>
      </c>
      <c r="G7" s="7"/>
      <c r="H7" s="9"/>
      <c r="I7" s="97" t="s">
        <v>261</v>
      </c>
      <c r="J7" s="29">
        <v>0.3</v>
      </c>
      <c r="K7" s="23"/>
    </row>
    <row r="8" spans="1:11" ht="60" customHeight="1">
      <c r="A8" s="6">
        <v>3</v>
      </c>
      <c r="B8" s="97" t="s">
        <v>264</v>
      </c>
      <c r="C8" s="9"/>
      <c r="D8" s="29">
        <v>30.4</v>
      </c>
      <c r="E8" s="97" t="s">
        <v>265</v>
      </c>
      <c r="F8" s="98">
        <f t="shared" si="0"/>
        <v>30.4</v>
      </c>
      <c r="G8" s="7"/>
      <c r="H8" s="9"/>
      <c r="I8" s="97" t="s">
        <v>265</v>
      </c>
      <c r="J8" s="29">
        <v>30.4</v>
      </c>
      <c r="K8" s="23"/>
    </row>
    <row r="9" spans="1:11" ht="107.25" customHeight="1">
      <c r="A9" s="6">
        <v>4</v>
      </c>
      <c r="B9" s="97" t="s">
        <v>266</v>
      </c>
      <c r="C9" s="9"/>
      <c r="D9" s="29">
        <v>1.68</v>
      </c>
      <c r="E9" s="97" t="s">
        <v>267</v>
      </c>
      <c r="F9" s="98">
        <f t="shared" si="0"/>
        <v>1.68</v>
      </c>
      <c r="G9" s="7"/>
      <c r="H9" s="9"/>
      <c r="I9" s="97" t="s">
        <v>267</v>
      </c>
      <c r="J9" s="29">
        <v>1.68</v>
      </c>
      <c r="K9" s="23"/>
    </row>
    <row r="10" spans="1:11" ht="54.75" customHeight="1">
      <c r="A10" s="6">
        <v>5</v>
      </c>
      <c r="B10" s="97" t="s">
        <v>268</v>
      </c>
      <c r="C10" s="9"/>
      <c r="D10" s="29">
        <v>53.97</v>
      </c>
      <c r="E10" s="97" t="s">
        <v>265</v>
      </c>
      <c r="F10" s="98">
        <f t="shared" si="0"/>
        <v>53.97</v>
      </c>
      <c r="G10" s="24"/>
      <c r="H10" s="9"/>
      <c r="I10" s="97" t="s">
        <v>265</v>
      </c>
      <c r="J10" s="29">
        <v>53.97</v>
      </c>
      <c r="K10" s="23"/>
    </row>
    <row r="11" spans="1:11" ht="15.75">
      <c r="A11" s="6">
        <v>6</v>
      </c>
      <c r="B11" s="97" t="s">
        <v>269</v>
      </c>
      <c r="C11" s="9"/>
      <c r="D11" s="29">
        <v>7.07</v>
      </c>
      <c r="E11" s="97" t="s">
        <v>267</v>
      </c>
      <c r="F11" s="98">
        <f t="shared" si="0"/>
        <v>7.07</v>
      </c>
      <c r="G11" s="24"/>
      <c r="H11" s="9"/>
      <c r="I11" s="97" t="s">
        <v>267</v>
      </c>
      <c r="J11" s="29">
        <v>7.07</v>
      </c>
      <c r="K11" s="23"/>
    </row>
    <row r="12" spans="1:11" ht="63.75" customHeight="1">
      <c r="A12" s="6">
        <v>7</v>
      </c>
      <c r="B12" s="97" t="s">
        <v>270</v>
      </c>
      <c r="C12" s="9"/>
      <c r="D12" s="29">
        <v>7.23</v>
      </c>
      <c r="E12" s="97" t="s">
        <v>267</v>
      </c>
      <c r="F12" s="98">
        <f t="shared" si="0"/>
        <v>7.23</v>
      </c>
      <c r="G12" s="7"/>
      <c r="H12" s="9"/>
      <c r="I12" s="97" t="s">
        <v>267</v>
      </c>
      <c r="J12" s="29">
        <v>7.23</v>
      </c>
      <c r="K12" s="23"/>
    </row>
    <row r="13" spans="1:11" ht="75.75" customHeight="1">
      <c r="A13" s="24">
        <v>8</v>
      </c>
      <c r="B13" s="97" t="s">
        <v>271</v>
      </c>
      <c r="C13" s="9"/>
      <c r="D13" s="29">
        <v>80.65</v>
      </c>
      <c r="E13" s="97" t="s">
        <v>265</v>
      </c>
      <c r="F13" s="98">
        <f t="shared" si="0"/>
        <v>80.65</v>
      </c>
      <c r="G13" s="7"/>
      <c r="H13" s="9"/>
      <c r="I13" s="97" t="s">
        <v>265</v>
      </c>
      <c r="J13" s="29">
        <v>80.65</v>
      </c>
      <c r="K13" s="23"/>
    </row>
    <row r="14" spans="1:11" ht="45" customHeight="1">
      <c r="A14" s="24">
        <v>9</v>
      </c>
      <c r="B14" s="97" t="s">
        <v>272</v>
      </c>
      <c r="C14" s="9"/>
      <c r="D14" s="29">
        <v>255</v>
      </c>
      <c r="E14" s="97" t="s">
        <v>263</v>
      </c>
      <c r="F14" s="11">
        <f t="shared" si="0"/>
        <v>255</v>
      </c>
      <c r="G14" s="24"/>
      <c r="H14" s="9"/>
      <c r="I14" s="97" t="s">
        <v>263</v>
      </c>
      <c r="J14" s="9">
        <v>255</v>
      </c>
      <c r="K14" s="23"/>
    </row>
    <row r="15" spans="1:11" ht="63">
      <c r="A15" s="6">
        <v>10</v>
      </c>
      <c r="B15" s="97" t="s">
        <v>273</v>
      </c>
      <c r="C15" s="9"/>
      <c r="D15" s="29">
        <v>89.2</v>
      </c>
      <c r="E15" s="97" t="s">
        <v>274</v>
      </c>
      <c r="F15" s="11">
        <f t="shared" si="0"/>
        <v>89.2</v>
      </c>
      <c r="G15" s="24"/>
      <c r="H15" s="9"/>
      <c r="I15" s="97" t="s">
        <v>274</v>
      </c>
      <c r="J15" s="9">
        <v>89.2</v>
      </c>
      <c r="K15" s="23"/>
    </row>
    <row r="16" spans="1:11" ht="63">
      <c r="A16" s="6">
        <v>12</v>
      </c>
      <c r="B16" s="97" t="s">
        <v>275</v>
      </c>
      <c r="C16" s="9"/>
      <c r="D16" s="29">
        <v>3978.1</v>
      </c>
      <c r="E16" s="97" t="s">
        <v>263</v>
      </c>
      <c r="F16" s="11">
        <f t="shared" si="0"/>
        <v>3978.1</v>
      </c>
      <c r="G16" s="7"/>
      <c r="H16" s="9"/>
      <c r="I16" s="97" t="s">
        <v>263</v>
      </c>
      <c r="J16" s="29">
        <v>3978.1</v>
      </c>
      <c r="K16" s="23"/>
    </row>
    <row r="17" spans="1:11" ht="15.75">
      <c r="A17" s="6"/>
      <c r="B17" s="6"/>
      <c r="C17" s="9"/>
      <c r="D17" s="29"/>
      <c r="E17" s="97"/>
      <c r="F17" s="11">
        <f t="shared" si="0"/>
        <v>0</v>
      </c>
      <c r="G17" s="7"/>
      <c r="H17" s="9"/>
      <c r="I17" s="10" t="s">
        <v>261</v>
      </c>
      <c r="J17" s="9">
        <v>0.2</v>
      </c>
      <c r="K17" s="23"/>
    </row>
    <row r="18" spans="1:11" ht="15.75">
      <c r="A18" s="6"/>
      <c r="B18" s="6"/>
      <c r="C18" s="9"/>
      <c r="D18" s="29"/>
      <c r="E18" s="97"/>
      <c r="F18" s="11">
        <f t="shared" si="0"/>
        <v>0</v>
      </c>
      <c r="G18" s="7"/>
      <c r="H18" s="9"/>
      <c r="I18" s="10"/>
      <c r="J18" s="9"/>
      <c r="K18" s="23"/>
    </row>
    <row r="19" spans="1:11" ht="15.75">
      <c r="A19" s="24">
        <v>11</v>
      </c>
      <c r="B19" s="7" t="s">
        <v>71</v>
      </c>
      <c r="C19" s="9">
        <v>71.8</v>
      </c>
      <c r="D19" s="29"/>
      <c r="E19" s="97"/>
      <c r="F19" s="11">
        <f t="shared" si="0"/>
        <v>71.8</v>
      </c>
      <c r="G19" s="24">
        <v>2210</v>
      </c>
      <c r="H19" s="9">
        <v>20.28</v>
      </c>
      <c r="I19" s="10"/>
      <c r="J19" s="9"/>
      <c r="K19" s="23"/>
    </row>
    <row r="20" spans="1:11" ht="15.75">
      <c r="A20" s="6"/>
      <c r="B20" s="6"/>
      <c r="C20" s="9"/>
      <c r="D20" s="29"/>
      <c r="E20" s="97"/>
      <c r="F20" s="11">
        <f t="shared" si="0"/>
        <v>0</v>
      </c>
      <c r="G20" s="24">
        <v>2240</v>
      </c>
      <c r="H20" s="9">
        <v>48.38</v>
      </c>
      <c r="I20" s="10"/>
      <c r="J20" s="9"/>
      <c r="K20" s="23"/>
    </row>
    <row r="21" spans="1:11" ht="15.75">
      <c r="A21" s="6"/>
      <c r="B21" s="6"/>
      <c r="C21" s="9"/>
      <c r="D21" s="29"/>
      <c r="E21" s="97"/>
      <c r="F21" s="11">
        <f t="shared" si="0"/>
        <v>0</v>
      </c>
      <c r="G21" s="7"/>
      <c r="H21" s="9"/>
      <c r="I21" s="10"/>
      <c r="J21" s="9"/>
      <c r="K21" s="23"/>
    </row>
    <row r="22" spans="1:11" ht="15.75">
      <c r="A22" s="6"/>
      <c r="B22" s="6"/>
      <c r="C22" s="9"/>
      <c r="D22" s="29"/>
      <c r="E22" s="97"/>
      <c r="F22" s="11">
        <f t="shared" si="0"/>
        <v>0</v>
      </c>
      <c r="G22" s="7"/>
      <c r="H22" s="9"/>
      <c r="I22" s="10"/>
      <c r="J22" s="9"/>
      <c r="K22" s="23"/>
    </row>
    <row r="23" spans="1:11" ht="15.75">
      <c r="A23" s="24"/>
      <c r="B23" s="6"/>
      <c r="C23" s="9"/>
      <c r="D23" s="29"/>
      <c r="E23" s="97"/>
      <c r="F23" s="11">
        <f t="shared" si="0"/>
        <v>0</v>
      </c>
      <c r="G23" s="7"/>
      <c r="H23" s="9"/>
      <c r="I23" s="10"/>
      <c r="J23" s="9"/>
      <c r="K23" s="23"/>
    </row>
    <row r="24" spans="1:11" ht="15.75">
      <c r="A24" s="24"/>
      <c r="B24" s="6"/>
      <c r="C24" s="9"/>
      <c r="D24" s="29"/>
      <c r="E24" s="97"/>
      <c r="F24" s="11">
        <f t="shared" si="0"/>
        <v>0</v>
      </c>
      <c r="G24" s="7"/>
      <c r="H24" s="9"/>
      <c r="I24" s="10"/>
      <c r="J24" s="9"/>
      <c r="K24" s="23"/>
    </row>
    <row r="25" spans="1:11" ht="15.75">
      <c r="A25" s="6"/>
      <c r="B25" s="6"/>
      <c r="C25" s="9"/>
      <c r="D25" s="29"/>
      <c r="E25" s="97"/>
      <c r="F25" s="11">
        <f t="shared" si="0"/>
        <v>0</v>
      </c>
      <c r="G25" s="7"/>
      <c r="H25" s="9"/>
      <c r="I25" s="10"/>
      <c r="J25" s="9"/>
      <c r="K25" s="23"/>
    </row>
    <row r="26" spans="1:11" ht="15.75">
      <c r="A26" s="6"/>
      <c r="B26" s="7"/>
      <c r="C26" s="9"/>
      <c r="D26" s="9"/>
      <c r="E26" s="10"/>
      <c r="F26" s="11">
        <f t="shared" si="0"/>
        <v>0</v>
      </c>
      <c r="G26" s="7"/>
      <c r="H26" s="9"/>
      <c r="I26" s="10"/>
      <c r="J26" s="9"/>
      <c r="K26" s="23"/>
    </row>
    <row r="27" spans="1:11" ht="15.75">
      <c r="A27" s="6"/>
      <c r="B27" s="7"/>
      <c r="C27" s="9"/>
      <c r="D27" s="9"/>
      <c r="E27" s="10"/>
      <c r="F27" s="11">
        <f t="shared" si="0"/>
        <v>0</v>
      </c>
      <c r="G27" s="7"/>
      <c r="H27" s="9"/>
      <c r="I27" s="10"/>
      <c r="J27" s="9"/>
      <c r="K27" s="23"/>
    </row>
    <row r="28" spans="1:11" ht="15.75">
      <c r="A28" s="24"/>
      <c r="B28" s="7"/>
      <c r="C28" s="9"/>
      <c r="D28" s="9"/>
      <c r="E28" s="10"/>
      <c r="F28" s="11">
        <f t="shared" si="0"/>
        <v>0</v>
      </c>
      <c r="G28" s="7"/>
      <c r="H28" s="9"/>
      <c r="I28" s="10"/>
      <c r="J28" s="9"/>
      <c r="K28" s="23"/>
    </row>
    <row r="29" spans="1:11" ht="15.75">
      <c r="A29" s="24"/>
      <c r="B29" s="7"/>
      <c r="C29" s="9"/>
      <c r="D29" s="9"/>
      <c r="E29" s="10"/>
      <c r="F29" s="11">
        <f t="shared" si="0"/>
        <v>0</v>
      </c>
      <c r="G29" s="7"/>
      <c r="H29" s="9"/>
      <c r="I29" s="10"/>
      <c r="J29" s="9"/>
      <c r="K29" s="23"/>
    </row>
    <row r="30" spans="1:11" ht="15.75">
      <c r="A30" s="14"/>
      <c r="B30" s="25"/>
      <c r="C30" s="26"/>
      <c r="D30" s="26"/>
      <c r="E30" s="27"/>
      <c r="F30" s="11">
        <f t="shared" si="0"/>
        <v>0</v>
      </c>
      <c r="G30" s="25"/>
      <c r="H30" s="26"/>
      <c r="I30" s="27"/>
      <c r="J30" s="26"/>
      <c r="K30" s="23"/>
    </row>
    <row r="31" spans="1:11" ht="15.75">
      <c r="A31" s="14"/>
      <c r="B31" s="25"/>
      <c r="C31" s="26"/>
      <c r="D31" s="26"/>
      <c r="E31" s="27"/>
      <c r="F31" s="11">
        <f t="shared" si="0"/>
        <v>0</v>
      </c>
      <c r="G31" s="25"/>
      <c r="H31" s="26"/>
      <c r="I31" s="27"/>
      <c r="J31" s="26"/>
      <c r="K31" s="23"/>
    </row>
    <row r="32" spans="1:11" ht="15.75">
      <c r="A32" s="14"/>
      <c r="B32" s="25"/>
      <c r="C32" s="26"/>
      <c r="D32" s="26"/>
      <c r="E32" s="27"/>
      <c r="F32" s="11">
        <f t="shared" si="0"/>
        <v>0</v>
      </c>
      <c r="G32" s="25"/>
      <c r="H32" s="26"/>
      <c r="I32" s="27"/>
      <c r="J32" s="26"/>
      <c r="K32" s="23"/>
    </row>
    <row r="33" spans="1:11" ht="15.75">
      <c r="A33" s="25"/>
      <c r="B33" s="15" t="s">
        <v>19</v>
      </c>
      <c r="C33" s="8">
        <f>SUM(C5:C32)</f>
        <v>71.8</v>
      </c>
      <c r="D33" s="8">
        <f>SUM(D5:D32)</f>
        <v>4631.74</v>
      </c>
      <c r="E33" s="16"/>
      <c r="F33" s="17">
        <f t="shared" si="0"/>
        <v>4703.54</v>
      </c>
      <c r="G33" s="18"/>
      <c r="H33" s="8">
        <f>SUM(H5:H32)</f>
        <v>68.66</v>
      </c>
      <c r="I33" s="16"/>
      <c r="J33" s="8">
        <f>SUM(J5:J32)</f>
        <v>4631.94</v>
      </c>
      <c r="K33" s="13">
        <f>C33-H33</f>
        <v>3.1400000000000006</v>
      </c>
    </row>
    <row r="36" spans="2:8" ht="15.75">
      <c r="B36" s="19" t="s">
        <v>29</v>
      </c>
      <c r="F36" s="20"/>
      <c r="G36" s="121" t="s">
        <v>276</v>
      </c>
      <c r="H36" s="121"/>
    </row>
    <row r="37" spans="2:8" ht="15">
      <c r="B37" s="19"/>
      <c r="F37" s="122" t="s">
        <v>22</v>
      </c>
      <c r="G37" s="122"/>
      <c r="H37" s="122"/>
    </row>
    <row r="38" spans="2:8" ht="15.75">
      <c r="B38" s="19" t="s">
        <v>23</v>
      </c>
      <c r="F38" s="20"/>
      <c r="G38" s="121" t="s">
        <v>277</v>
      </c>
      <c r="H38" s="121"/>
    </row>
    <row r="39" spans="6:8" ht="12.75">
      <c r="F39" s="122" t="s">
        <v>22</v>
      </c>
      <c r="G39" s="122"/>
      <c r="H39" s="122"/>
    </row>
  </sheetData>
  <sheetProtection selectLockedCells="1" selectUnlockedCells="1"/>
  <mergeCells count="12">
    <mergeCell ref="G36:H36"/>
    <mergeCell ref="F37:H37"/>
    <mergeCell ref="G38:H38"/>
    <mergeCell ref="F39:H39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="90" zoomScaleNormal="90" zoomScalePageLayoutView="0" workbookViewId="0" topLeftCell="A1">
      <selection activeCell="D7" sqref="D7"/>
    </sheetView>
  </sheetViews>
  <sheetFormatPr defaultColWidth="11.57421875" defaultRowHeight="12.75"/>
  <cols>
    <col min="1" max="1" width="7.28125" style="0" customWidth="1"/>
    <col min="2" max="2" width="29.00390625" style="0" customWidth="1"/>
    <col min="3" max="3" width="16.28125" style="0" customWidth="1"/>
    <col min="4" max="4" width="17.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3" width="4.28125" style="0" customWidth="1"/>
  </cols>
  <sheetData>
    <row r="1" spans="1:13" ht="26.25" customHeight="1">
      <c r="A1" s="135" t="s">
        <v>278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"/>
      <c r="M1" s="2"/>
    </row>
    <row r="2" spans="1:13" ht="20.25" customHeight="1">
      <c r="A2" s="135" t="s">
        <v>279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2"/>
      <c r="M2" s="2"/>
    </row>
    <row r="3" spans="1:13" ht="20.25" customHeight="1">
      <c r="A3" s="136" t="s">
        <v>280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"/>
      <c r="M3" s="2"/>
    </row>
    <row r="4" spans="1:11" ht="17.25" customHeight="1">
      <c r="A4" s="137" t="s">
        <v>281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4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33" customHeight="1">
      <c r="A6" s="118" t="s">
        <v>2</v>
      </c>
      <c r="B6" s="118" t="s">
        <v>3</v>
      </c>
      <c r="C6" s="119" t="s">
        <v>4</v>
      </c>
      <c r="D6" s="119"/>
      <c r="E6" s="119"/>
      <c r="F6" s="119" t="s">
        <v>5</v>
      </c>
      <c r="G6" s="119" t="s">
        <v>6</v>
      </c>
      <c r="H6" s="119"/>
      <c r="I6" s="119"/>
      <c r="J6" s="119"/>
      <c r="K6" s="120" t="s">
        <v>26</v>
      </c>
    </row>
    <row r="7" spans="1:11" ht="158.25" customHeight="1">
      <c r="A7" s="118"/>
      <c r="B7" s="118"/>
      <c r="C7" s="3" t="s">
        <v>8</v>
      </c>
      <c r="D7" s="3" t="s">
        <v>27</v>
      </c>
      <c r="E7" s="3" t="s">
        <v>10</v>
      </c>
      <c r="F7" s="119"/>
      <c r="G7" s="4" t="s">
        <v>11</v>
      </c>
      <c r="H7" s="3" t="s">
        <v>282</v>
      </c>
      <c r="I7" s="3" t="s">
        <v>13</v>
      </c>
      <c r="J7" s="3" t="s">
        <v>283</v>
      </c>
      <c r="K7" s="120"/>
    </row>
    <row r="8" spans="1:11" ht="42.75" customHeight="1">
      <c r="A8" s="6">
        <v>1</v>
      </c>
      <c r="B8" s="99" t="s">
        <v>284</v>
      </c>
      <c r="C8" s="100"/>
      <c r="D8" s="101">
        <v>26.3</v>
      </c>
      <c r="E8" s="3" t="s">
        <v>285</v>
      </c>
      <c r="F8" s="102">
        <f aca="true" t="shared" si="0" ref="F8:F20">D8</f>
        <v>26.3</v>
      </c>
      <c r="G8" s="7"/>
      <c r="H8" s="29">
        <v>0</v>
      </c>
      <c r="I8" s="3" t="str">
        <f aca="true" t="shared" si="1" ref="I8:I20">E8</f>
        <v>медикаменти </v>
      </c>
      <c r="J8" s="102">
        <f aca="true" t="shared" si="2" ref="J8:J20">D8</f>
        <v>26.3</v>
      </c>
      <c r="K8" s="23"/>
    </row>
    <row r="9" spans="1:11" ht="54.75" customHeight="1">
      <c r="A9" s="6">
        <v>2</v>
      </c>
      <c r="B9" s="99" t="s">
        <v>284</v>
      </c>
      <c r="C9" s="100"/>
      <c r="D9" s="101">
        <v>54.04</v>
      </c>
      <c r="E9" s="3" t="s">
        <v>286</v>
      </c>
      <c r="F9" s="102">
        <f t="shared" si="0"/>
        <v>54.04</v>
      </c>
      <c r="G9" s="7"/>
      <c r="H9" s="29">
        <v>0</v>
      </c>
      <c r="I9" s="3" t="str">
        <f t="shared" si="1"/>
        <v>предмети медичного призначення </v>
      </c>
      <c r="J9" s="102">
        <f t="shared" si="2"/>
        <v>54.04</v>
      </c>
      <c r="K9" s="23"/>
    </row>
    <row r="10" spans="1:11" ht="60.75" customHeight="1">
      <c r="A10" s="6">
        <v>3</v>
      </c>
      <c r="B10" s="103" t="s">
        <v>287</v>
      </c>
      <c r="C10" s="100"/>
      <c r="D10" s="101">
        <v>0.35</v>
      </c>
      <c r="E10" s="3" t="s">
        <v>285</v>
      </c>
      <c r="F10" s="102">
        <f t="shared" si="0"/>
        <v>0.35</v>
      </c>
      <c r="G10" s="7"/>
      <c r="H10" s="29">
        <v>0</v>
      </c>
      <c r="I10" s="3" t="str">
        <f t="shared" si="1"/>
        <v>медикаменти </v>
      </c>
      <c r="J10" s="102">
        <f t="shared" si="2"/>
        <v>0.35</v>
      </c>
      <c r="K10" s="23"/>
    </row>
    <row r="11" spans="1:11" ht="60.75" customHeight="1">
      <c r="A11" s="6">
        <v>4</v>
      </c>
      <c r="B11" s="103" t="s">
        <v>287</v>
      </c>
      <c r="C11" s="100"/>
      <c r="D11" s="101">
        <v>3.73</v>
      </c>
      <c r="E11" s="3" t="s">
        <v>286</v>
      </c>
      <c r="F11" s="102">
        <f t="shared" si="0"/>
        <v>3.73</v>
      </c>
      <c r="G11" s="7"/>
      <c r="H11" s="29">
        <v>0</v>
      </c>
      <c r="I11" s="3" t="str">
        <f t="shared" si="1"/>
        <v>предмети медичного призначення </v>
      </c>
      <c r="J11" s="102">
        <f t="shared" si="2"/>
        <v>3.73</v>
      </c>
      <c r="K11" s="23"/>
    </row>
    <row r="12" spans="1:11" ht="60.75" customHeight="1">
      <c r="A12" s="6">
        <v>5</v>
      </c>
      <c r="B12" s="103" t="s">
        <v>288</v>
      </c>
      <c r="C12" s="100"/>
      <c r="D12" s="101">
        <v>0.065</v>
      </c>
      <c r="E12" s="3" t="s">
        <v>285</v>
      </c>
      <c r="F12" s="102">
        <f t="shared" si="0"/>
        <v>0.065</v>
      </c>
      <c r="G12" s="7"/>
      <c r="H12" s="29">
        <v>0</v>
      </c>
      <c r="I12" s="3" t="str">
        <f t="shared" si="1"/>
        <v>медикаменти </v>
      </c>
      <c r="J12" s="102">
        <f t="shared" si="2"/>
        <v>0.065</v>
      </c>
      <c r="K12" s="23"/>
    </row>
    <row r="13" spans="1:11" ht="60.75" customHeight="1">
      <c r="A13" s="6">
        <v>6</v>
      </c>
      <c r="B13" s="103" t="s">
        <v>289</v>
      </c>
      <c r="C13" s="100"/>
      <c r="D13" s="104">
        <v>201</v>
      </c>
      <c r="E13" s="3" t="s">
        <v>286</v>
      </c>
      <c r="F13" s="102">
        <f t="shared" si="0"/>
        <v>201</v>
      </c>
      <c r="G13" s="7"/>
      <c r="H13" s="29">
        <v>0</v>
      </c>
      <c r="I13" s="3" t="str">
        <f t="shared" si="1"/>
        <v>предмети медичного призначення </v>
      </c>
      <c r="J13" s="102">
        <f t="shared" si="2"/>
        <v>201</v>
      </c>
      <c r="K13" s="23"/>
    </row>
    <row r="14" spans="1:11" ht="60.75" customHeight="1">
      <c r="A14" s="6">
        <v>7</v>
      </c>
      <c r="B14" s="103" t="s">
        <v>290</v>
      </c>
      <c r="C14" s="100"/>
      <c r="D14" s="104">
        <v>3.36</v>
      </c>
      <c r="E14" s="3" t="s">
        <v>291</v>
      </c>
      <c r="F14" s="102">
        <f t="shared" si="0"/>
        <v>3.36</v>
      </c>
      <c r="G14" s="7"/>
      <c r="H14" s="29">
        <v>0</v>
      </c>
      <c r="I14" s="3" t="str">
        <f t="shared" si="1"/>
        <v>вакцина</v>
      </c>
      <c r="J14" s="102">
        <f t="shared" si="2"/>
        <v>3.36</v>
      </c>
      <c r="K14" s="23"/>
    </row>
    <row r="15" spans="1:11" ht="45" customHeight="1">
      <c r="A15" s="6">
        <v>8</v>
      </c>
      <c r="B15" s="99" t="s">
        <v>292</v>
      </c>
      <c r="C15" s="100"/>
      <c r="D15" s="104">
        <v>269</v>
      </c>
      <c r="E15" s="3" t="s">
        <v>286</v>
      </c>
      <c r="F15" s="102">
        <f t="shared" si="0"/>
        <v>269</v>
      </c>
      <c r="G15" s="7"/>
      <c r="H15" s="29">
        <v>0</v>
      </c>
      <c r="I15" s="3" t="str">
        <f t="shared" si="1"/>
        <v>предмети медичного призначення </v>
      </c>
      <c r="J15" s="102">
        <f t="shared" si="2"/>
        <v>269</v>
      </c>
      <c r="K15" s="23"/>
    </row>
    <row r="16" spans="1:11" ht="51.75" customHeight="1">
      <c r="A16" s="6">
        <v>9</v>
      </c>
      <c r="B16" s="105" t="s">
        <v>293</v>
      </c>
      <c r="C16" s="100"/>
      <c r="D16" s="104">
        <v>67.8</v>
      </c>
      <c r="E16" s="3" t="s">
        <v>286</v>
      </c>
      <c r="F16" s="102">
        <f t="shared" si="0"/>
        <v>67.8</v>
      </c>
      <c r="G16" s="7"/>
      <c r="H16" s="29">
        <v>0</v>
      </c>
      <c r="I16" s="3" t="str">
        <f t="shared" si="1"/>
        <v>предмети медичного призначення </v>
      </c>
      <c r="J16" s="102">
        <f t="shared" si="2"/>
        <v>67.8</v>
      </c>
      <c r="K16" s="23"/>
    </row>
    <row r="17" spans="1:11" ht="35.25" customHeight="1">
      <c r="A17" s="6">
        <v>10</v>
      </c>
      <c r="B17" s="99" t="s">
        <v>71</v>
      </c>
      <c r="C17" s="100"/>
      <c r="D17" s="104">
        <v>315.05</v>
      </c>
      <c r="E17" s="3" t="s">
        <v>285</v>
      </c>
      <c r="F17" s="102">
        <f t="shared" si="0"/>
        <v>315.05</v>
      </c>
      <c r="G17" s="7"/>
      <c r="H17" s="29">
        <v>0</v>
      </c>
      <c r="I17" s="3" t="str">
        <f t="shared" si="1"/>
        <v>медикаменти </v>
      </c>
      <c r="J17" s="102">
        <f t="shared" si="2"/>
        <v>315.05</v>
      </c>
      <c r="K17" s="23"/>
    </row>
    <row r="18" spans="1:11" ht="26.25" customHeight="1">
      <c r="A18" s="6">
        <v>11</v>
      </c>
      <c r="B18" s="99" t="s">
        <v>71</v>
      </c>
      <c r="C18" s="100"/>
      <c r="D18" s="104">
        <v>1</v>
      </c>
      <c r="E18" s="3" t="s">
        <v>294</v>
      </c>
      <c r="F18" s="102">
        <f t="shared" si="0"/>
        <v>1</v>
      </c>
      <c r="G18" s="7"/>
      <c r="H18" s="29">
        <v>0</v>
      </c>
      <c r="I18" s="3" t="str">
        <f t="shared" si="1"/>
        <v>меблі</v>
      </c>
      <c r="J18" s="102">
        <f t="shared" si="2"/>
        <v>1</v>
      </c>
      <c r="K18" s="23"/>
    </row>
    <row r="19" spans="1:11" ht="15.75">
      <c r="A19" s="6">
        <v>12</v>
      </c>
      <c r="B19" s="99" t="s">
        <v>71</v>
      </c>
      <c r="C19" s="100"/>
      <c r="D19" s="104">
        <v>10.02</v>
      </c>
      <c r="E19" s="3" t="s">
        <v>295</v>
      </c>
      <c r="F19" s="102">
        <f t="shared" si="0"/>
        <v>10.02</v>
      </c>
      <c r="G19" s="7"/>
      <c r="H19" s="29">
        <v>0</v>
      </c>
      <c r="I19" s="3" t="str">
        <f t="shared" si="1"/>
        <v>господарські товари</v>
      </c>
      <c r="J19" s="102">
        <f t="shared" si="2"/>
        <v>10.02</v>
      </c>
      <c r="K19" s="23"/>
    </row>
    <row r="20" spans="1:11" ht="15.75">
      <c r="A20" s="6">
        <v>13</v>
      </c>
      <c r="B20" s="99" t="s">
        <v>71</v>
      </c>
      <c r="C20" s="100"/>
      <c r="D20" s="104">
        <v>38</v>
      </c>
      <c r="E20" s="3" t="s">
        <v>296</v>
      </c>
      <c r="F20" s="102">
        <f t="shared" si="0"/>
        <v>38</v>
      </c>
      <c r="G20" s="7"/>
      <c r="H20" s="29"/>
      <c r="I20" s="3" t="str">
        <f t="shared" si="1"/>
        <v>медичне обладнання</v>
      </c>
      <c r="J20" s="102">
        <f t="shared" si="2"/>
        <v>38</v>
      </c>
      <c r="K20" s="23"/>
    </row>
    <row r="21" spans="1:11" ht="15.75">
      <c r="A21" s="7"/>
      <c r="B21" s="15" t="s">
        <v>19</v>
      </c>
      <c r="C21" s="13">
        <f>SUM(C8:C20)</f>
        <v>0</v>
      </c>
      <c r="D21" s="13">
        <f>SUM(D8:D20)</f>
        <v>989.7149999999999</v>
      </c>
      <c r="E21" s="106"/>
      <c r="F21" s="13">
        <f>SUM(C21,D21)</f>
        <v>989.7149999999999</v>
      </c>
      <c r="G21" s="107"/>
      <c r="H21" s="13">
        <f>SUM(H8:H20)</f>
        <v>0</v>
      </c>
      <c r="I21" s="106"/>
      <c r="J21" s="13">
        <f>SUM(J8:J20)</f>
        <v>989.7149999999999</v>
      </c>
      <c r="K21" s="13">
        <f>F21-H21-J21</f>
        <v>0</v>
      </c>
    </row>
    <row r="24" spans="1:13" ht="18.75">
      <c r="A24" s="95"/>
      <c r="B24" s="108" t="s">
        <v>41</v>
      </c>
      <c r="C24" s="109"/>
      <c r="D24" s="109"/>
      <c r="E24" s="110"/>
      <c r="F24" s="109"/>
      <c r="G24" s="138" t="s">
        <v>297</v>
      </c>
      <c r="H24" s="138"/>
      <c r="I24" s="95"/>
      <c r="J24" s="95"/>
      <c r="K24" s="95"/>
      <c r="L24" s="95"/>
      <c r="M24" s="95"/>
    </row>
    <row r="25" spans="2:8" ht="15">
      <c r="B25" s="111"/>
      <c r="C25" s="112"/>
      <c r="D25" s="112"/>
      <c r="E25" s="113" t="s">
        <v>298</v>
      </c>
      <c r="F25" s="112"/>
      <c r="G25" s="139" t="s">
        <v>299</v>
      </c>
      <c r="H25" s="139"/>
    </row>
    <row r="26" spans="1:13" ht="18.75">
      <c r="A26" s="95"/>
      <c r="B26" s="108" t="s">
        <v>23</v>
      </c>
      <c r="C26" s="109"/>
      <c r="D26" s="109"/>
      <c r="E26" s="110"/>
      <c r="F26" s="109"/>
      <c r="G26" s="138" t="s">
        <v>300</v>
      </c>
      <c r="H26" s="138"/>
      <c r="I26" s="95"/>
      <c r="J26" s="95"/>
      <c r="K26" s="95"/>
      <c r="L26" s="95"/>
      <c r="M26" s="95"/>
    </row>
    <row r="27" spans="2:8" ht="15">
      <c r="B27" s="112"/>
      <c r="C27" s="112"/>
      <c r="D27" s="112"/>
      <c r="E27" s="113" t="s">
        <v>301</v>
      </c>
      <c r="F27" s="112"/>
      <c r="G27" s="139" t="s">
        <v>302</v>
      </c>
      <c r="H27" s="139"/>
    </row>
    <row r="28" spans="2:8" ht="15">
      <c r="B28" s="114" t="s">
        <v>303</v>
      </c>
      <c r="C28" s="115"/>
      <c r="D28" s="115"/>
      <c r="E28" s="115"/>
      <c r="F28" s="115"/>
      <c r="G28" s="115"/>
      <c r="H28" s="115"/>
    </row>
    <row r="29" ht="12.75">
      <c r="B29" s="114"/>
    </row>
  </sheetData>
  <sheetProtection selectLockedCells="1" selectUnlockedCells="1"/>
  <mergeCells count="15">
    <mergeCell ref="G24:H24"/>
    <mergeCell ref="G25:H25"/>
    <mergeCell ref="G26:H26"/>
    <mergeCell ref="G27:H27"/>
    <mergeCell ref="A5:K5"/>
    <mergeCell ref="A6:A7"/>
    <mergeCell ref="B6:B7"/>
    <mergeCell ref="C6:E6"/>
    <mergeCell ref="F6:F7"/>
    <mergeCell ref="G6:J6"/>
    <mergeCell ref="K6:K7"/>
    <mergeCell ref="A1:K1"/>
    <mergeCell ref="A2:K2"/>
    <mergeCell ref="A3:K3"/>
    <mergeCell ref="A4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zoomScalePageLayoutView="0" workbookViewId="0" topLeftCell="A1">
      <selection activeCell="E4" sqref="E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16" t="s">
        <v>25</v>
      </c>
      <c r="C1" s="116"/>
      <c r="D1" s="116"/>
      <c r="E1" s="116"/>
      <c r="F1" s="116"/>
      <c r="G1" s="116"/>
      <c r="H1" s="116"/>
      <c r="I1" s="116"/>
      <c r="J1" s="116"/>
      <c r="K1" s="1"/>
    </row>
    <row r="2" spans="1:11" ht="31.5" customHeight="1">
      <c r="A2" s="117" t="s">
        <v>304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33" customHeight="1">
      <c r="A3" s="118" t="s">
        <v>2</v>
      </c>
      <c r="B3" s="118" t="s">
        <v>3</v>
      </c>
      <c r="C3" s="119" t="s">
        <v>4</v>
      </c>
      <c r="D3" s="119"/>
      <c r="E3" s="119"/>
      <c r="F3" s="119" t="s">
        <v>5</v>
      </c>
      <c r="G3" s="119" t="s">
        <v>6</v>
      </c>
      <c r="H3" s="119"/>
      <c r="I3" s="119"/>
      <c r="J3" s="119"/>
      <c r="K3" s="120" t="s">
        <v>26</v>
      </c>
    </row>
    <row r="4" spans="1:11" ht="158.25" customHeight="1">
      <c r="A4" s="118"/>
      <c r="B4" s="118"/>
      <c r="C4" s="3" t="s">
        <v>8</v>
      </c>
      <c r="D4" s="3" t="s">
        <v>27</v>
      </c>
      <c r="E4" s="3" t="s">
        <v>10</v>
      </c>
      <c r="F4" s="119"/>
      <c r="G4" s="4" t="s">
        <v>11</v>
      </c>
      <c r="H4" s="3" t="s">
        <v>28</v>
      </c>
      <c r="I4" s="3" t="s">
        <v>13</v>
      </c>
      <c r="J4" s="3" t="s">
        <v>28</v>
      </c>
      <c r="K4" s="120"/>
    </row>
    <row r="5" spans="1:11" ht="15.75">
      <c r="A5" s="6"/>
      <c r="B5" s="7"/>
      <c r="C5" s="9"/>
      <c r="D5" s="9"/>
      <c r="E5" s="10"/>
      <c r="F5" s="11">
        <f aca="true" t="shared" si="0" ref="F5:F48">SUM(C5,D5)</f>
        <v>0</v>
      </c>
      <c r="G5" s="7"/>
      <c r="H5" s="9"/>
      <c r="I5" s="12"/>
      <c r="J5" s="9"/>
      <c r="K5" s="23"/>
    </row>
    <row r="6" spans="1:11" ht="15.75">
      <c r="A6" s="6"/>
      <c r="B6" s="7"/>
      <c r="C6" s="9"/>
      <c r="D6" s="9"/>
      <c r="E6" s="10"/>
      <c r="F6" s="11">
        <f t="shared" si="0"/>
        <v>0</v>
      </c>
      <c r="G6" s="7"/>
      <c r="H6" s="9"/>
      <c r="I6" s="12"/>
      <c r="J6" s="9"/>
      <c r="K6" s="23"/>
    </row>
    <row r="7" spans="1:11" ht="15.75">
      <c r="A7" s="6"/>
      <c r="B7" s="7"/>
      <c r="C7" s="9"/>
      <c r="D7" s="9"/>
      <c r="E7" s="10"/>
      <c r="F7" s="11">
        <f t="shared" si="0"/>
        <v>0</v>
      </c>
      <c r="G7" s="7"/>
      <c r="H7" s="9"/>
      <c r="I7" s="12"/>
      <c r="J7" s="9"/>
      <c r="K7" s="23"/>
    </row>
    <row r="8" spans="1:11" ht="15.75">
      <c r="A8" s="6"/>
      <c r="B8" s="7"/>
      <c r="C8" s="9"/>
      <c r="D8" s="9"/>
      <c r="E8" s="10"/>
      <c r="F8" s="11">
        <f t="shared" si="0"/>
        <v>0</v>
      </c>
      <c r="G8" s="7"/>
      <c r="H8" s="9"/>
      <c r="I8" s="12"/>
      <c r="J8" s="9"/>
      <c r="K8" s="23"/>
    </row>
    <row r="9" spans="1:11" ht="15.75">
      <c r="A9" s="6"/>
      <c r="B9" s="7"/>
      <c r="C9" s="9"/>
      <c r="D9" s="9"/>
      <c r="E9" s="10"/>
      <c r="F9" s="11">
        <f t="shared" si="0"/>
        <v>0</v>
      </c>
      <c r="G9" s="7"/>
      <c r="H9" s="9"/>
      <c r="I9" s="12"/>
      <c r="J9" s="9"/>
      <c r="K9" s="23"/>
    </row>
    <row r="10" spans="1:11" ht="15.75">
      <c r="A10" s="6"/>
      <c r="B10" s="7"/>
      <c r="C10" s="9"/>
      <c r="D10" s="9"/>
      <c r="E10" s="10"/>
      <c r="F10" s="11">
        <f t="shared" si="0"/>
        <v>0</v>
      </c>
      <c r="G10" s="24"/>
      <c r="H10" s="9"/>
      <c r="I10" s="10"/>
      <c r="J10" s="9"/>
      <c r="K10" s="23"/>
    </row>
    <row r="11" spans="1:11" ht="15.75">
      <c r="A11" s="6"/>
      <c r="B11" s="7"/>
      <c r="C11" s="9"/>
      <c r="D11" s="9"/>
      <c r="E11" s="10"/>
      <c r="F11" s="11">
        <f t="shared" si="0"/>
        <v>0</v>
      </c>
      <c r="G11" s="24"/>
      <c r="H11" s="9"/>
      <c r="I11" s="10"/>
      <c r="J11" s="9"/>
      <c r="K11" s="23"/>
    </row>
    <row r="12" spans="1:11" ht="15.75">
      <c r="A12" s="6"/>
      <c r="B12" s="7"/>
      <c r="C12" s="9"/>
      <c r="D12" s="9"/>
      <c r="E12" s="10"/>
      <c r="F12" s="11">
        <f t="shared" si="0"/>
        <v>0</v>
      </c>
      <c r="G12" s="7"/>
      <c r="H12" s="9"/>
      <c r="I12" s="10"/>
      <c r="J12" s="9"/>
      <c r="K12" s="23"/>
    </row>
    <row r="13" spans="1:11" ht="15.75">
      <c r="A13" s="24"/>
      <c r="B13" s="7"/>
      <c r="C13" s="9"/>
      <c r="D13" s="9"/>
      <c r="E13" s="10"/>
      <c r="F13" s="11">
        <f t="shared" si="0"/>
        <v>0</v>
      </c>
      <c r="G13" s="7"/>
      <c r="H13" s="9"/>
      <c r="I13" s="10"/>
      <c r="J13" s="9"/>
      <c r="K13" s="23"/>
    </row>
    <row r="14" spans="1:11" ht="15" customHeight="1">
      <c r="A14" s="24"/>
      <c r="B14" s="7"/>
      <c r="C14" s="9"/>
      <c r="D14" s="9"/>
      <c r="E14" s="10"/>
      <c r="F14" s="11">
        <f t="shared" si="0"/>
        <v>0</v>
      </c>
      <c r="G14" s="7"/>
      <c r="H14" s="9"/>
      <c r="I14" s="10"/>
      <c r="J14" s="9"/>
      <c r="K14" s="23"/>
    </row>
    <row r="15" spans="1:11" ht="15.75">
      <c r="A15" s="6"/>
      <c r="B15" s="7"/>
      <c r="C15" s="9"/>
      <c r="D15" s="9"/>
      <c r="E15" s="10"/>
      <c r="F15" s="11">
        <f t="shared" si="0"/>
        <v>0</v>
      </c>
      <c r="G15" s="7"/>
      <c r="H15" s="9"/>
      <c r="I15" s="10"/>
      <c r="J15" s="9"/>
      <c r="K15" s="23"/>
    </row>
    <row r="16" spans="1:11" ht="15.75">
      <c r="A16" s="6"/>
      <c r="B16" s="7"/>
      <c r="C16" s="9"/>
      <c r="D16" s="9"/>
      <c r="E16" s="10"/>
      <c r="F16" s="11">
        <f t="shared" si="0"/>
        <v>0</v>
      </c>
      <c r="G16" s="7"/>
      <c r="H16" s="9"/>
      <c r="I16" s="10"/>
      <c r="J16" s="9"/>
      <c r="K16" s="23"/>
    </row>
    <row r="17" spans="1:11" ht="15.75">
      <c r="A17" s="6"/>
      <c r="B17" s="7"/>
      <c r="C17" s="9"/>
      <c r="D17" s="9"/>
      <c r="E17" s="10"/>
      <c r="F17" s="11">
        <f t="shared" si="0"/>
        <v>0</v>
      </c>
      <c r="G17" s="7"/>
      <c r="H17" s="9"/>
      <c r="I17" s="10"/>
      <c r="J17" s="9"/>
      <c r="K17" s="23"/>
    </row>
    <row r="18" spans="1:11" ht="15.75">
      <c r="A18" s="6"/>
      <c r="B18" s="7"/>
      <c r="C18" s="9"/>
      <c r="D18" s="9"/>
      <c r="E18" s="10"/>
      <c r="F18" s="11">
        <f t="shared" si="0"/>
        <v>0</v>
      </c>
      <c r="G18" s="7"/>
      <c r="H18" s="9"/>
      <c r="I18" s="10"/>
      <c r="J18" s="9"/>
      <c r="K18" s="23"/>
    </row>
    <row r="19" spans="1:11" ht="15.75">
      <c r="A19" s="6"/>
      <c r="B19" s="7"/>
      <c r="C19" s="9"/>
      <c r="D19" s="9"/>
      <c r="E19" s="10"/>
      <c r="F19" s="11">
        <f t="shared" si="0"/>
        <v>0</v>
      </c>
      <c r="G19" s="7"/>
      <c r="H19" s="9"/>
      <c r="I19" s="10"/>
      <c r="J19" s="9"/>
      <c r="K19" s="23"/>
    </row>
    <row r="20" spans="1:11" ht="15.75">
      <c r="A20" s="6"/>
      <c r="B20" s="7"/>
      <c r="C20" s="9"/>
      <c r="D20" s="9"/>
      <c r="E20" s="10"/>
      <c r="F20" s="11">
        <f t="shared" si="0"/>
        <v>0</v>
      </c>
      <c r="G20" s="7"/>
      <c r="H20" s="9"/>
      <c r="I20" s="10"/>
      <c r="J20" s="9"/>
      <c r="K20" s="23"/>
    </row>
    <row r="21" spans="1:11" ht="15.75">
      <c r="A21" s="6"/>
      <c r="B21" s="7"/>
      <c r="C21" s="9"/>
      <c r="D21" s="9"/>
      <c r="E21" s="10"/>
      <c r="F21" s="11">
        <f t="shared" si="0"/>
        <v>0</v>
      </c>
      <c r="G21" s="7"/>
      <c r="H21" s="9"/>
      <c r="I21" s="10"/>
      <c r="J21" s="9"/>
      <c r="K21" s="23"/>
    </row>
    <row r="22" spans="1:11" ht="15.75">
      <c r="A22" s="6"/>
      <c r="B22" s="7"/>
      <c r="C22" s="9"/>
      <c r="D22" s="9"/>
      <c r="E22" s="10"/>
      <c r="F22" s="11">
        <f t="shared" si="0"/>
        <v>0</v>
      </c>
      <c r="G22" s="7"/>
      <c r="H22" s="9"/>
      <c r="I22" s="10"/>
      <c r="J22" s="9"/>
      <c r="K22" s="23"/>
    </row>
    <row r="23" spans="1:11" ht="15.75">
      <c r="A23" s="24"/>
      <c r="B23" s="7"/>
      <c r="C23" s="9"/>
      <c r="D23" s="9"/>
      <c r="E23" s="10"/>
      <c r="F23" s="11">
        <f t="shared" si="0"/>
        <v>0</v>
      </c>
      <c r="G23" s="7"/>
      <c r="H23" s="9"/>
      <c r="I23" s="10"/>
      <c r="J23" s="9"/>
      <c r="K23" s="23"/>
    </row>
    <row r="24" spans="1:11" ht="15.75">
      <c r="A24" s="24"/>
      <c r="B24" s="7"/>
      <c r="C24" s="9"/>
      <c r="D24" s="9"/>
      <c r="E24" s="10"/>
      <c r="F24" s="11">
        <f t="shared" si="0"/>
        <v>0</v>
      </c>
      <c r="G24" s="7"/>
      <c r="H24" s="9"/>
      <c r="I24" s="10"/>
      <c r="J24" s="9"/>
      <c r="K24" s="23"/>
    </row>
    <row r="25" spans="1:11" ht="15.75">
      <c r="A25" s="6"/>
      <c r="B25" s="7"/>
      <c r="C25" s="9"/>
      <c r="D25" s="9"/>
      <c r="E25" s="10"/>
      <c r="F25" s="11">
        <f t="shared" si="0"/>
        <v>0</v>
      </c>
      <c r="G25" s="7"/>
      <c r="H25" s="9"/>
      <c r="I25" s="10"/>
      <c r="J25" s="9"/>
      <c r="K25" s="23"/>
    </row>
    <row r="26" spans="1:11" ht="15.75">
      <c r="A26" s="6"/>
      <c r="B26" s="7"/>
      <c r="C26" s="9"/>
      <c r="D26" s="9"/>
      <c r="E26" s="10"/>
      <c r="F26" s="11">
        <f t="shared" si="0"/>
        <v>0</v>
      </c>
      <c r="G26" s="7"/>
      <c r="H26" s="9"/>
      <c r="I26" s="10"/>
      <c r="J26" s="9"/>
      <c r="K26" s="23"/>
    </row>
    <row r="27" spans="1:11" ht="15.75">
      <c r="A27" s="6"/>
      <c r="B27" s="7"/>
      <c r="C27" s="9"/>
      <c r="D27" s="9"/>
      <c r="E27" s="10"/>
      <c r="F27" s="11">
        <f t="shared" si="0"/>
        <v>0</v>
      </c>
      <c r="G27" s="7"/>
      <c r="H27" s="9"/>
      <c r="I27" s="10"/>
      <c r="J27" s="9"/>
      <c r="K27" s="23"/>
    </row>
    <row r="28" spans="1:11" ht="15.75">
      <c r="A28" s="6"/>
      <c r="B28" s="7"/>
      <c r="C28" s="9"/>
      <c r="D28" s="9"/>
      <c r="E28" s="10"/>
      <c r="F28" s="11">
        <f t="shared" si="0"/>
        <v>0</v>
      </c>
      <c r="G28" s="7"/>
      <c r="H28" s="9"/>
      <c r="I28" s="10"/>
      <c r="J28" s="9"/>
      <c r="K28" s="23"/>
    </row>
    <row r="29" spans="1:11" ht="15.75">
      <c r="A29" s="6"/>
      <c r="B29" s="7"/>
      <c r="C29" s="9"/>
      <c r="D29" s="9"/>
      <c r="E29" s="10"/>
      <c r="F29" s="11">
        <f t="shared" si="0"/>
        <v>0</v>
      </c>
      <c r="G29" s="7"/>
      <c r="H29" s="9"/>
      <c r="I29" s="10"/>
      <c r="J29" s="9"/>
      <c r="K29" s="23"/>
    </row>
    <row r="30" spans="1:11" ht="15.75">
      <c r="A30" s="6"/>
      <c r="B30" s="7"/>
      <c r="C30" s="9"/>
      <c r="D30" s="9"/>
      <c r="E30" s="10"/>
      <c r="F30" s="11">
        <f t="shared" si="0"/>
        <v>0</v>
      </c>
      <c r="G30" s="7"/>
      <c r="H30" s="9"/>
      <c r="I30" s="10"/>
      <c r="J30" s="9"/>
      <c r="K30" s="23"/>
    </row>
    <row r="31" spans="1:11" ht="15.75">
      <c r="A31" s="6"/>
      <c r="B31" s="7"/>
      <c r="C31" s="9"/>
      <c r="D31" s="9"/>
      <c r="E31" s="10"/>
      <c r="F31" s="11">
        <f t="shared" si="0"/>
        <v>0</v>
      </c>
      <c r="G31" s="7"/>
      <c r="H31" s="9"/>
      <c r="I31" s="10"/>
      <c r="J31" s="9"/>
      <c r="K31" s="23"/>
    </row>
    <row r="32" spans="1:11" ht="15.75">
      <c r="A32" s="6"/>
      <c r="B32" s="7"/>
      <c r="C32" s="9"/>
      <c r="D32" s="9"/>
      <c r="E32" s="10"/>
      <c r="F32" s="11">
        <f t="shared" si="0"/>
        <v>0</v>
      </c>
      <c r="G32" s="7"/>
      <c r="H32" s="9"/>
      <c r="I32" s="10"/>
      <c r="J32" s="9"/>
      <c r="K32" s="23"/>
    </row>
    <row r="33" spans="1:11" ht="15.75">
      <c r="A33" s="24"/>
      <c r="B33" s="7"/>
      <c r="C33" s="9"/>
      <c r="D33" s="9"/>
      <c r="E33" s="10"/>
      <c r="F33" s="11">
        <f t="shared" si="0"/>
        <v>0</v>
      </c>
      <c r="G33" s="7"/>
      <c r="H33" s="9"/>
      <c r="I33" s="10"/>
      <c r="J33" s="9"/>
      <c r="K33" s="23"/>
    </row>
    <row r="34" spans="1:11" ht="15.75">
      <c r="A34" s="24"/>
      <c r="B34" s="7"/>
      <c r="C34" s="9"/>
      <c r="D34" s="9"/>
      <c r="E34" s="10"/>
      <c r="F34" s="11">
        <f t="shared" si="0"/>
        <v>0</v>
      </c>
      <c r="G34" s="7"/>
      <c r="H34" s="9"/>
      <c r="I34" s="10"/>
      <c r="J34" s="9"/>
      <c r="K34" s="23"/>
    </row>
    <row r="35" spans="1:11" ht="15.75">
      <c r="A35" s="6"/>
      <c r="B35" s="7"/>
      <c r="C35" s="9"/>
      <c r="D35" s="9"/>
      <c r="E35" s="10"/>
      <c r="F35" s="11">
        <f t="shared" si="0"/>
        <v>0</v>
      </c>
      <c r="G35" s="7"/>
      <c r="H35" s="9"/>
      <c r="I35" s="10"/>
      <c r="J35" s="9"/>
      <c r="K35" s="23"/>
    </row>
    <row r="36" spans="1:11" ht="15.75">
      <c r="A36" s="6"/>
      <c r="B36" s="7"/>
      <c r="C36" s="9"/>
      <c r="D36" s="9"/>
      <c r="E36" s="10"/>
      <c r="F36" s="11">
        <f t="shared" si="0"/>
        <v>0</v>
      </c>
      <c r="G36" s="7"/>
      <c r="H36" s="9"/>
      <c r="I36" s="10"/>
      <c r="J36" s="9"/>
      <c r="K36" s="23"/>
    </row>
    <row r="37" spans="1:11" ht="15.75">
      <c r="A37" s="6"/>
      <c r="B37" s="7"/>
      <c r="C37" s="9"/>
      <c r="D37" s="9"/>
      <c r="E37" s="10"/>
      <c r="F37" s="11">
        <f t="shared" si="0"/>
        <v>0</v>
      </c>
      <c r="G37" s="7"/>
      <c r="H37" s="9"/>
      <c r="I37" s="10"/>
      <c r="J37" s="9"/>
      <c r="K37" s="23"/>
    </row>
    <row r="38" spans="1:11" ht="15.75">
      <c r="A38" s="6"/>
      <c r="B38" s="7"/>
      <c r="C38" s="9"/>
      <c r="D38" s="9"/>
      <c r="E38" s="10"/>
      <c r="F38" s="11">
        <f t="shared" si="0"/>
        <v>0</v>
      </c>
      <c r="G38" s="7"/>
      <c r="H38" s="9"/>
      <c r="I38" s="10"/>
      <c r="J38" s="9"/>
      <c r="K38" s="23"/>
    </row>
    <row r="39" spans="1:11" ht="15.75">
      <c r="A39" s="6"/>
      <c r="B39" s="7"/>
      <c r="C39" s="9"/>
      <c r="D39" s="9"/>
      <c r="E39" s="10"/>
      <c r="F39" s="11">
        <f t="shared" si="0"/>
        <v>0</v>
      </c>
      <c r="G39" s="7"/>
      <c r="H39" s="9"/>
      <c r="I39" s="10"/>
      <c r="J39" s="9"/>
      <c r="K39" s="23"/>
    </row>
    <row r="40" spans="1:11" ht="15.75">
      <c r="A40" s="6"/>
      <c r="B40" s="7"/>
      <c r="C40" s="9"/>
      <c r="D40" s="9"/>
      <c r="E40" s="10"/>
      <c r="F40" s="11">
        <f t="shared" si="0"/>
        <v>0</v>
      </c>
      <c r="G40" s="7"/>
      <c r="H40" s="9"/>
      <c r="I40" s="10"/>
      <c r="J40" s="9"/>
      <c r="K40" s="23"/>
    </row>
    <row r="41" spans="1:11" ht="15.75">
      <c r="A41" s="6"/>
      <c r="B41" s="7"/>
      <c r="C41" s="9"/>
      <c r="D41" s="9"/>
      <c r="E41" s="10"/>
      <c r="F41" s="11">
        <f t="shared" si="0"/>
        <v>0</v>
      </c>
      <c r="G41" s="7"/>
      <c r="H41" s="9"/>
      <c r="I41" s="10"/>
      <c r="J41" s="9"/>
      <c r="K41" s="23"/>
    </row>
    <row r="42" spans="1:11" ht="15.75">
      <c r="A42" s="6"/>
      <c r="B42" s="7"/>
      <c r="C42" s="9"/>
      <c r="D42" s="9"/>
      <c r="E42" s="10"/>
      <c r="F42" s="11">
        <f t="shared" si="0"/>
        <v>0</v>
      </c>
      <c r="G42" s="7"/>
      <c r="H42" s="9"/>
      <c r="I42" s="10"/>
      <c r="J42" s="9"/>
      <c r="K42" s="23"/>
    </row>
    <row r="43" spans="1:11" ht="15.75">
      <c r="A43" s="24"/>
      <c r="B43" s="7"/>
      <c r="C43" s="9"/>
      <c r="D43" s="9"/>
      <c r="E43" s="10"/>
      <c r="F43" s="11">
        <f t="shared" si="0"/>
        <v>0</v>
      </c>
      <c r="G43" s="7"/>
      <c r="H43" s="9"/>
      <c r="I43" s="10"/>
      <c r="J43" s="9"/>
      <c r="K43" s="23"/>
    </row>
    <row r="44" spans="1:11" ht="15.75">
      <c r="A44" s="24"/>
      <c r="B44" s="7"/>
      <c r="C44" s="9"/>
      <c r="D44" s="9"/>
      <c r="E44" s="10"/>
      <c r="F44" s="11">
        <f t="shared" si="0"/>
        <v>0</v>
      </c>
      <c r="G44" s="7"/>
      <c r="H44" s="9"/>
      <c r="I44" s="10"/>
      <c r="J44" s="9"/>
      <c r="K44" s="23"/>
    </row>
    <row r="45" spans="1:11" ht="15.75">
      <c r="A45" s="14"/>
      <c r="B45" s="25"/>
      <c r="C45" s="26"/>
      <c r="D45" s="26"/>
      <c r="E45" s="27"/>
      <c r="F45" s="11">
        <f t="shared" si="0"/>
        <v>0</v>
      </c>
      <c r="G45" s="25"/>
      <c r="H45" s="26"/>
      <c r="I45" s="27"/>
      <c r="J45" s="26"/>
      <c r="K45" s="23"/>
    </row>
    <row r="46" spans="1:11" ht="15.75">
      <c r="A46" s="14"/>
      <c r="B46" s="25"/>
      <c r="C46" s="26"/>
      <c r="D46" s="26"/>
      <c r="E46" s="27"/>
      <c r="F46" s="11">
        <f t="shared" si="0"/>
        <v>0</v>
      </c>
      <c r="G46" s="25"/>
      <c r="H46" s="26"/>
      <c r="I46" s="27"/>
      <c r="J46" s="26"/>
      <c r="K46" s="23"/>
    </row>
    <row r="47" spans="1:11" ht="15.75">
      <c r="A47" s="14"/>
      <c r="B47" s="25"/>
      <c r="C47" s="26"/>
      <c r="D47" s="26"/>
      <c r="E47" s="27"/>
      <c r="F47" s="11">
        <f t="shared" si="0"/>
        <v>0</v>
      </c>
      <c r="G47" s="25"/>
      <c r="H47" s="26"/>
      <c r="I47" s="27"/>
      <c r="J47" s="26"/>
      <c r="K47" s="23"/>
    </row>
    <row r="48" spans="1:11" ht="15.75">
      <c r="A48" s="25"/>
      <c r="B48" s="15" t="s">
        <v>19</v>
      </c>
      <c r="C48" s="8">
        <f>SUM(C5:C47)</f>
        <v>0</v>
      </c>
      <c r="D48" s="8">
        <f>SUM(D5:D47)</f>
        <v>0</v>
      </c>
      <c r="E48" s="16"/>
      <c r="F48" s="17">
        <f t="shared" si="0"/>
        <v>0</v>
      </c>
      <c r="G48" s="18"/>
      <c r="H48" s="8">
        <f>SUM(H5:H47)</f>
        <v>0</v>
      </c>
      <c r="I48" s="16"/>
      <c r="J48" s="8">
        <f>SUM(J5:J47)</f>
        <v>0</v>
      </c>
      <c r="K48" s="13">
        <f>C48-H48</f>
        <v>0</v>
      </c>
    </row>
    <row r="51" spans="2:8" ht="15.75">
      <c r="B51" s="19" t="s">
        <v>29</v>
      </c>
      <c r="F51" s="20"/>
      <c r="G51" s="121" t="s">
        <v>30</v>
      </c>
      <c r="H51" s="121"/>
    </row>
    <row r="52" spans="2:8" ht="15">
      <c r="B52" s="19"/>
      <c r="F52" s="122" t="s">
        <v>22</v>
      </c>
      <c r="G52" s="122"/>
      <c r="H52" s="122"/>
    </row>
    <row r="53" spans="2:8" ht="15.75">
      <c r="B53" s="19" t="s">
        <v>23</v>
      </c>
      <c r="F53" s="20"/>
      <c r="G53" s="121" t="s">
        <v>31</v>
      </c>
      <c r="H53" s="121"/>
    </row>
    <row r="54" spans="6:8" ht="12.75">
      <c r="F54" s="122" t="s">
        <v>22</v>
      </c>
      <c r="G54" s="122"/>
      <c r="H54" s="122"/>
    </row>
    <row r="56" spans="1:2" ht="12.75">
      <c r="A56" s="123" t="s">
        <v>32</v>
      </c>
      <c r="B56" s="123"/>
    </row>
  </sheetData>
  <sheetProtection selectLockedCells="1" selectUnlockedCells="1"/>
  <mergeCells count="13">
    <mergeCell ref="G51:H51"/>
    <mergeCell ref="F52:H52"/>
    <mergeCell ref="G53:H53"/>
    <mergeCell ref="F54:H54"/>
    <mergeCell ref="A56:B56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="90" zoomScaleNormal="90" zoomScalePageLayoutView="0" workbookViewId="0" topLeftCell="A1">
      <selection activeCell="E4" sqref="E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31.00390625" style="0" customWidth="1"/>
    <col min="10" max="10" width="14.00390625" style="0" customWidth="1"/>
    <col min="11" max="11" width="22.28125" style="0" customWidth="1"/>
    <col min="12" max="12" width="11.57421875" style="0" customWidth="1"/>
    <col min="13" max="14" width="8.7109375" style="0" customWidth="1"/>
    <col min="15" max="15" width="13.8515625" style="0" customWidth="1"/>
  </cols>
  <sheetData>
    <row r="1" spans="1:11" ht="78" customHeight="1">
      <c r="A1" s="1"/>
      <c r="B1" s="116" t="s">
        <v>33</v>
      </c>
      <c r="C1" s="116"/>
      <c r="D1" s="116"/>
      <c r="E1" s="116"/>
      <c r="F1" s="116"/>
      <c r="G1" s="116"/>
      <c r="H1" s="116"/>
      <c r="I1" s="116"/>
      <c r="J1" s="116"/>
      <c r="K1" s="1"/>
    </row>
    <row r="2" spans="1:11" ht="12.75">
      <c r="A2" s="124" t="s">
        <v>305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33" customHeight="1">
      <c r="A3" s="118" t="s">
        <v>2</v>
      </c>
      <c r="B3" s="118" t="s">
        <v>3</v>
      </c>
      <c r="C3" s="119" t="s">
        <v>4</v>
      </c>
      <c r="D3" s="119"/>
      <c r="E3" s="119"/>
      <c r="F3" s="119" t="s">
        <v>5</v>
      </c>
      <c r="G3" s="119" t="s">
        <v>6</v>
      </c>
      <c r="H3" s="119"/>
      <c r="I3" s="119"/>
      <c r="J3" s="119"/>
      <c r="K3" s="120" t="s">
        <v>26</v>
      </c>
    </row>
    <row r="4" spans="1:11" ht="150" customHeight="1">
      <c r="A4" s="118"/>
      <c r="B4" s="118"/>
      <c r="C4" s="3" t="s">
        <v>8</v>
      </c>
      <c r="D4" s="3" t="s">
        <v>27</v>
      </c>
      <c r="E4" s="3" t="s">
        <v>34</v>
      </c>
      <c r="F4" s="119"/>
      <c r="G4" s="4" t="s">
        <v>11</v>
      </c>
      <c r="H4" s="3" t="s">
        <v>28</v>
      </c>
      <c r="I4" s="3" t="s">
        <v>35</v>
      </c>
      <c r="J4" s="3" t="s">
        <v>28</v>
      </c>
      <c r="K4" s="120"/>
    </row>
    <row r="5" spans="1:11" ht="15.75">
      <c r="A5" s="6">
        <v>1</v>
      </c>
      <c r="B5" s="7" t="s">
        <v>15</v>
      </c>
      <c r="C5" s="9">
        <v>14.63</v>
      </c>
      <c r="D5" s="9"/>
      <c r="E5" s="10"/>
      <c r="F5" s="11">
        <f aca="true" t="shared" si="0" ref="F5:F14">SUM(C5,D5)</f>
        <v>14.63</v>
      </c>
      <c r="G5" s="28">
        <v>2210</v>
      </c>
      <c r="H5" s="9">
        <v>1.29</v>
      </c>
      <c r="I5" s="12" t="s">
        <v>36</v>
      </c>
      <c r="J5" s="9"/>
      <c r="K5" s="23"/>
    </row>
    <row r="6" spans="1:11" ht="15.75">
      <c r="A6" s="6"/>
      <c r="B6" s="7"/>
      <c r="C6" s="9"/>
      <c r="D6" s="9"/>
      <c r="E6" s="10"/>
      <c r="F6" s="11">
        <f t="shared" si="0"/>
        <v>0</v>
      </c>
      <c r="G6" s="28">
        <v>2240</v>
      </c>
      <c r="H6" s="9">
        <v>8.19</v>
      </c>
      <c r="I6" s="12" t="s">
        <v>37</v>
      </c>
      <c r="J6" s="9"/>
      <c r="K6" s="23"/>
    </row>
    <row r="7" spans="1:11" ht="25.5" customHeight="1">
      <c r="A7" s="6"/>
      <c r="B7" s="7"/>
      <c r="C7" s="9"/>
      <c r="D7" s="9"/>
      <c r="E7" s="10"/>
      <c r="F7" s="11">
        <f t="shared" si="0"/>
        <v>0</v>
      </c>
      <c r="G7" s="28">
        <v>2240</v>
      </c>
      <c r="H7" s="9">
        <v>1.78</v>
      </c>
      <c r="I7" s="12" t="s">
        <v>38</v>
      </c>
      <c r="J7" s="9"/>
      <c r="K7" s="23"/>
    </row>
    <row r="8" spans="1:11" ht="15.75">
      <c r="A8" s="6"/>
      <c r="B8" s="7"/>
      <c r="C8" s="9"/>
      <c r="D8" s="9"/>
      <c r="E8" s="10"/>
      <c r="F8" s="11">
        <f t="shared" si="0"/>
        <v>0</v>
      </c>
      <c r="G8" s="28">
        <v>2240</v>
      </c>
      <c r="H8" s="29">
        <v>3</v>
      </c>
      <c r="I8" s="30" t="s">
        <v>39</v>
      </c>
      <c r="J8" s="9"/>
      <c r="K8" s="23"/>
    </row>
    <row r="9" spans="1:11" ht="15.75">
      <c r="A9" s="24"/>
      <c r="B9" s="7"/>
      <c r="C9" s="9"/>
      <c r="D9" s="9"/>
      <c r="E9" s="10"/>
      <c r="F9" s="11">
        <f t="shared" si="0"/>
        <v>0</v>
      </c>
      <c r="G9" s="24">
        <v>2240</v>
      </c>
      <c r="H9" s="29">
        <v>1.67</v>
      </c>
      <c r="I9" s="30" t="s">
        <v>40</v>
      </c>
      <c r="J9" s="9"/>
      <c r="K9" s="23"/>
    </row>
    <row r="10" spans="1:15" ht="15.75">
      <c r="A10" s="6"/>
      <c r="B10" s="7"/>
      <c r="C10" s="9"/>
      <c r="D10" s="9"/>
      <c r="E10" s="10"/>
      <c r="F10" s="11">
        <f t="shared" si="0"/>
        <v>0</v>
      </c>
      <c r="G10" s="28"/>
      <c r="H10" s="9"/>
      <c r="I10" s="30"/>
      <c r="J10" s="9"/>
      <c r="K10" s="23"/>
      <c r="O10" s="31"/>
    </row>
    <row r="11" spans="1:15" ht="15.75">
      <c r="A11" s="6"/>
      <c r="B11" s="7"/>
      <c r="C11" s="9"/>
      <c r="D11" s="9"/>
      <c r="E11" s="10"/>
      <c r="F11" s="11">
        <f t="shared" si="0"/>
        <v>0</v>
      </c>
      <c r="G11" s="28"/>
      <c r="H11" s="9"/>
      <c r="I11" s="10"/>
      <c r="J11" s="9"/>
      <c r="K11" s="23"/>
      <c r="O11" s="31"/>
    </row>
    <row r="12" spans="1:15" ht="15.75">
      <c r="A12" s="14"/>
      <c r="B12" s="25"/>
      <c r="C12" s="26"/>
      <c r="D12" s="26"/>
      <c r="E12" s="27"/>
      <c r="F12" s="11">
        <f t="shared" si="0"/>
        <v>0</v>
      </c>
      <c r="G12" s="32"/>
      <c r="H12" s="26"/>
      <c r="I12" s="27"/>
      <c r="J12" s="26"/>
      <c r="K12" s="23"/>
      <c r="O12" s="31"/>
    </row>
    <row r="13" spans="1:15" ht="15.75">
      <c r="A13" s="14"/>
      <c r="B13" s="25"/>
      <c r="C13" s="26"/>
      <c r="D13" s="26"/>
      <c r="E13" s="27"/>
      <c r="F13" s="11">
        <f t="shared" si="0"/>
        <v>0</v>
      </c>
      <c r="G13" s="25"/>
      <c r="H13" s="26"/>
      <c r="I13" s="27"/>
      <c r="J13" s="26"/>
      <c r="K13" s="23"/>
      <c r="O13" s="31"/>
    </row>
    <row r="14" spans="1:15" ht="15.75">
      <c r="A14" s="25"/>
      <c r="B14" s="15" t="s">
        <v>19</v>
      </c>
      <c r="C14" s="8">
        <f>SUM(C5:C13)</f>
        <v>14.63</v>
      </c>
      <c r="D14" s="8">
        <f>SUM(D5:D13)</f>
        <v>0</v>
      </c>
      <c r="E14" s="16"/>
      <c r="F14" s="17">
        <f t="shared" si="0"/>
        <v>14.63</v>
      </c>
      <c r="G14" s="18"/>
      <c r="H14" s="8">
        <f>SUM(H5:H13)</f>
        <v>15.93</v>
      </c>
      <c r="I14" s="16"/>
      <c r="J14" s="8">
        <f>SUM(J5:J13)</f>
        <v>0</v>
      </c>
      <c r="K14" s="13">
        <f>C14-H14</f>
        <v>-1.299999999999999</v>
      </c>
      <c r="O14" s="31"/>
    </row>
    <row r="15" ht="12.75">
      <c r="O15" s="31"/>
    </row>
    <row r="16" ht="12.75">
      <c r="O16" s="31"/>
    </row>
    <row r="17" spans="2:8" ht="15.75">
      <c r="B17" s="19" t="s">
        <v>41</v>
      </c>
      <c r="F17" s="20"/>
      <c r="G17" s="121" t="s">
        <v>42</v>
      </c>
      <c r="H17" s="121"/>
    </row>
    <row r="18" spans="2:8" ht="15">
      <c r="B18" s="19"/>
      <c r="F18" s="122" t="s">
        <v>22</v>
      </c>
      <c r="G18" s="122"/>
      <c r="H18" s="122"/>
    </row>
    <row r="19" spans="2:9" ht="15">
      <c r="B19" s="19"/>
      <c r="F19" s="33"/>
      <c r="G19" s="21"/>
      <c r="H19" s="21"/>
      <c r="I19" s="31"/>
    </row>
    <row r="20" spans="2:8" ht="15.75">
      <c r="B20" s="19" t="s">
        <v>43</v>
      </c>
      <c r="F20" s="20"/>
      <c r="G20" s="121" t="s">
        <v>44</v>
      </c>
      <c r="H20" s="121"/>
    </row>
    <row r="21" spans="6:9" ht="12.75">
      <c r="F21" s="122" t="s">
        <v>22</v>
      </c>
      <c r="G21" s="122"/>
      <c r="H21" s="122"/>
      <c r="I21" s="31"/>
    </row>
    <row r="24" ht="12.75">
      <c r="C24" s="31"/>
    </row>
  </sheetData>
  <sheetProtection selectLockedCells="1" selectUnlockedCells="1"/>
  <mergeCells count="12">
    <mergeCell ref="G17:H17"/>
    <mergeCell ref="F18:H18"/>
    <mergeCell ref="G20:H20"/>
    <mergeCell ref="F21:H21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F3" sqref="F3:F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16" t="s">
        <v>45</v>
      </c>
      <c r="C1" s="116"/>
      <c r="D1" s="116"/>
      <c r="E1" s="116"/>
      <c r="F1" s="116"/>
      <c r="G1" s="116"/>
      <c r="H1" s="116"/>
      <c r="I1" s="116"/>
      <c r="J1" s="116"/>
      <c r="K1" s="1"/>
    </row>
    <row r="2" spans="1:11" ht="31.5" customHeight="1">
      <c r="A2" s="117" t="s">
        <v>306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33" customHeight="1">
      <c r="A3" s="118" t="s">
        <v>2</v>
      </c>
      <c r="B3" s="118" t="s">
        <v>3</v>
      </c>
      <c r="C3" s="119" t="s">
        <v>4</v>
      </c>
      <c r="D3" s="119"/>
      <c r="E3" s="119"/>
      <c r="F3" s="119" t="s">
        <v>5</v>
      </c>
      <c r="G3" s="119" t="s">
        <v>6</v>
      </c>
      <c r="H3" s="119"/>
      <c r="I3" s="119"/>
      <c r="J3" s="119"/>
      <c r="K3" s="120" t="s">
        <v>26</v>
      </c>
    </row>
    <row r="4" spans="1:11" ht="158.25" customHeight="1">
      <c r="A4" s="118"/>
      <c r="B4" s="118"/>
      <c r="C4" s="3" t="s">
        <v>8</v>
      </c>
      <c r="D4" s="3" t="s">
        <v>27</v>
      </c>
      <c r="E4" s="3" t="s">
        <v>10</v>
      </c>
      <c r="F4" s="119"/>
      <c r="G4" s="4" t="s">
        <v>11</v>
      </c>
      <c r="H4" s="3" t="s">
        <v>28</v>
      </c>
      <c r="I4" s="3" t="s">
        <v>13</v>
      </c>
      <c r="J4" s="3" t="s">
        <v>28</v>
      </c>
      <c r="K4" s="120"/>
    </row>
    <row r="5" spans="1:11" ht="15.75">
      <c r="A5" s="6">
        <v>1</v>
      </c>
      <c r="B5" s="7" t="s">
        <v>15</v>
      </c>
      <c r="C5" s="9">
        <v>0</v>
      </c>
      <c r="D5" s="9"/>
      <c r="E5" s="10"/>
      <c r="F5" s="11">
        <f aca="true" t="shared" si="0" ref="F5:F48">SUM(C5,D5)</f>
        <v>0</v>
      </c>
      <c r="G5" s="7"/>
      <c r="H5" s="9"/>
      <c r="I5" s="12"/>
      <c r="J5" s="9"/>
      <c r="K5" s="23"/>
    </row>
    <row r="6" spans="1:11" ht="63">
      <c r="A6" s="34">
        <v>2</v>
      </c>
      <c r="B6" s="7" t="s">
        <v>15</v>
      </c>
      <c r="C6" s="9"/>
      <c r="D6" s="9">
        <v>5</v>
      </c>
      <c r="E6" s="10" t="s">
        <v>46</v>
      </c>
      <c r="F6" s="11">
        <f t="shared" si="0"/>
        <v>5</v>
      </c>
      <c r="G6" s="7"/>
      <c r="H6" s="9"/>
      <c r="I6" s="12"/>
      <c r="J6" s="9"/>
      <c r="K6" s="23"/>
    </row>
    <row r="7" spans="1:11" ht="31.5">
      <c r="A7" s="6">
        <v>3</v>
      </c>
      <c r="B7" s="10" t="s">
        <v>47</v>
      </c>
      <c r="C7" s="9"/>
      <c r="D7" s="9">
        <v>0.1</v>
      </c>
      <c r="E7" s="10" t="s">
        <v>48</v>
      </c>
      <c r="F7" s="11">
        <f t="shared" si="0"/>
        <v>0.1</v>
      </c>
      <c r="G7" s="7"/>
      <c r="H7" s="9"/>
      <c r="I7" s="12"/>
      <c r="J7" s="9"/>
      <c r="K7" s="23"/>
    </row>
    <row r="8" spans="1:11" ht="31.5">
      <c r="A8" s="34">
        <v>4</v>
      </c>
      <c r="B8" s="7" t="s">
        <v>15</v>
      </c>
      <c r="C8" s="9"/>
      <c r="D8" s="9">
        <v>5</v>
      </c>
      <c r="E8" s="10" t="s">
        <v>49</v>
      </c>
      <c r="F8" s="11">
        <f t="shared" si="0"/>
        <v>5</v>
      </c>
      <c r="G8" s="7"/>
      <c r="H8" s="9"/>
      <c r="I8" s="12"/>
      <c r="J8" s="9"/>
      <c r="K8" s="23"/>
    </row>
    <row r="9" spans="1:11" ht="31.5">
      <c r="A9" s="6">
        <v>5</v>
      </c>
      <c r="B9" s="10" t="s">
        <v>50</v>
      </c>
      <c r="C9" s="9"/>
      <c r="D9" s="9">
        <v>61</v>
      </c>
      <c r="E9" s="10" t="s">
        <v>51</v>
      </c>
      <c r="F9" s="11">
        <f t="shared" si="0"/>
        <v>61</v>
      </c>
      <c r="G9" s="7"/>
      <c r="H9" s="9"/>
      <c r="I9" s="12"/>
      <c r="J9" s="9"/>
      <c r="K9" s="23"/>
    </row>
    <row r="10" spans="1:11" ht="47.25">
      <c r="A10" s="6">
        <v>6</v>
      </c>
      <c r="B10" s="10" t="s">
        <v>52</v>
      </c>
      <c r="C10" s="9"/>
      <c r="D10" s="9">
        <v>15.1</v>
      </c>
      <c r="E10" s="10" t="s">
        <v>53</v>
      </c>
      <c r="F10" s="11">
        <f t="shared" si="0"/>
        <v>15.1</v>
      </c>
      <c r="G10" s="24"/>
      <c r="H10" s="9"/>
      <c r="I10" s="10"/>
      <c r="J10" s="9"/>
      <c r="K10" s="23"/>
    </row>
    <row r="11" spans="1:11" ht="15.75">
      <c r="A11" s="6"/>
      <c r="B11" s="7"/>
      <c r="C11" s="9"/>
      <c r="D11" s="9"/>
      <c r="E11" s="10"/>
      <c r="F11" s="11">
        <f t="shared" si="0"/>
        <v>0</v>
      </c>
      <c r="G11" s="24"/>
      <c r="H11" s="9"/>
      <c r="I11" s="10"/>
      <c r="J11" s="9"/>
      <c r="K11" s="23"/>
    </row>
    <row r="12" spans="1:11" ht="15.75">
      <c r="A12" s="6"/>
      <c r="B12" s="7"/>
      <c r="C12" s="9"/>
      <c r="D12" s="9"/>
      <c r="E12" s="10"/>
      <c r="F12" s="11">
        <f t="shared" si="0"/>
        <v>0</v>
      </c>
      <c r="G12" s="7"/>
      <c r="H12" s="9"/>
      <c r="I12" s="10"/>
      <c r="J12" s="9"/>
      <c r="K12" s="23"/>
    </row>
    <row r="13" spans="1:11" ht="15.75">
      <c r="A13" s="24"/>
      <c r="B13" s="7"/>
      <c r="C13" s="9"/>
      <c r="D13" s="9"/>
      <c r="E13" s="10"/>
      <c r="F13" s="11">
        <f t="shared" si="0"/>
        <v>0</v>
      </c>
      <c r="G13" s="7"/>
      <c r="H13" s="9"/>
      <c r="I13" s="10"/>
      <c r="J13" s="9"/>
      <c r="K13" s="23"/>
    </row>
    <row r="14" spans="1:11" ht="15" customHeight="1">
      <c r="A14" s="24"/>
      <c r="B14" s="7"/>
      <c r="C14" s="9"/>
      <c r="D14" s="9"/>
      <c r="E14" s="10"/>
      <c r="F14" s="11">
        <f t="shared" si="0"/>
        <v>0</v>
      </c>
      <c r="G14" s="7"/>
      <c r="H14" s="9"/>
      <c r="I14" s="10"/>
      <c r="J14" s="9"/>
      <c r="K14" s="23"/>
    </row>
    <row r="15" spans="1:11" ht="15.75">
      <c r="A15" s="6"/>
      <c r="B15" s="7"/>
      <c r="C15" s="9"/>
      <c r="D15" s="9"/>
      <c r="E15" s="10"/>
      <c r="F15" s="11">
        <f t="shared" si="0"/>
        <v>0</v>
      </c>
      <c r="G15" s="7"/>
      <c r="H15" s="9"/>
      <c r="I15" s="10"/>
      <c r="J15" s="9"/>
      <c r="K15" s="23"/>
    </row>
    <row r="16" spans="1:11" ht="15.75">
      <c r="A16" s="6"/>
      <c r="B16" s="7"/>
      <c r="C16" s="9"/>
      <c r="D16" s="9"/>
      <c r="E16" s="10"/>
      <c r="F16" s="11">
        <f t="shared" si="0"/>
        <v>0</v>
      </c>
      <c r="G16" s="7"/>
      <c r="H16" s="9"/>
      <c r="I16" s="10"/>
      <c r="J16" s="9"/>
      <c r="K16" s="23"/>
    </row>
    <row r="17" spans="1:11" ht="15.75">
      <c r="A17" s="6"/>
      <c r="B17" s="7"/>
      <c r="C17" s="9"/>
      <c r="D17" s="9"/>
      <c r="E17" s="10"/>
      <c r="F17" s="11">
        <f t="shared" si="0"/>
        <v>0</v>
      </c>
      <c r="G17" s="7"/>
      <c r="H17" s="9"/>
      <c r="I17" s="10"/>
      <c r="J17" s="9"/>
      <c r="K17" s="23"/>
    </row>
    <row r="18" spans="1:11" ht="15.75">
      <c r="A18" s="6"/>
      <c r="B18" s="7"/>
      <c r="C18" s="9"/>
      <c r="D18" s="9"/>
      <c r="E18" s="10"/>
      <c r="F18" s="11">
        <f t="shared" si="0"/>
        <v>0</v>
      </c>
      <c r="G18" s="7"/>
      <c r="H18" s="9"/>
      <c r="I18" s="10"/>
      <c r="J18" s="9"/>
      <c r="K18" s="23"/>
    </row>
    <row r="19" spans="1:11" ht="15.75">
      <c r="A19" s="6"/>
      <c r="B19" s="7"/>
      <c r="C19" s="9"/>
      <c r="D19" s="9"/>
      <c r="E19" s="10"/>
      <c r="F19" s="11">
        <f t="shared" si="0"/>
        <v>0</v>
      </c>
      <c r="G19" s="7"/>
      <c r="H19" s="9"/>
      <c r="I19" s="10"/>
      <c r="J19" s="9"/>
      <c r="K19" s="23"/>
    </row>
    <row r="20" spans="1:11" ht="15.75">
      <c r="A20" s="6"/>
      <c r="B20" s="7"/>
      <c r="C20" s="9"/>
      <c r="D20" s="9"/>
      <c r="E20" s="10"/>
      <c r="F20" s="11">
        <f t="shared" si="0"/>
        <v>0</v>
      </c>
      <c r="G20" s="7"/>
      <c r="H20" s="9"/>
      <c r="I20" s="10"/>
      <c r="J20" s="9"/>
      <c r="K20" s="23"/>
    </row>
    <row r="21" spans="1:11" ht="15.75">
      <c r="A21" s="6"/>
      <c r="B21" s="7"/>
      <c r="C21" s="9"/>
      <c r="D21" s="9"/>
      <c r="E21" s="10"/>
      <c r="F21" s="11">
        <f t="shared" si="0"/>
        <v>0</v>
      </c>
      <c r="G21" s="7"/>
      <c r="H21" s="9"/>
      <c r="I21" s="10"/>
      <c r="J21" s="9"/>
      <c r="K21" s="23"/>
    </row>
    <row r="22" spans="1:11" ht="15.75">
      <c r="A22" s="6"/>
      <c r="B22" s="7"/>
      <c r="C22" s="9"/>
      <c r="D22" s="9"/>
      <c r="E22" s="10"/>
      <c r="F22" s="11">
        <f t="shared" si="0"/>
        <v>0</v>
      </c>
      <c r="G22" s="7"/>
      <c r="H22" s="9"/>
      <c r="I22" s="10"/>
      <c r="J22" s="9"/>
      <c r="K22" s="23"/>
    </row>
    <row r="23" spans="1:11" ht="15.75">
      <c r="A23" s="24"/>
      <c r="B23" s="7"/>
      <c r="C23" s="9"/>
      <c r="D23" s="9"/>
      <c r="E23" s="10"/>
      <c r="F23" s="11">
        <f t="shared" si="0"/>
        <v>0</v>
      </c>
      <c r="G23" s="7"/>
      <c r="H23" s="9"/>
      <c r="I23" s="10"/>
      <c r="J23" s="9"/>
      <c r="K23" s="23"/>
    </row>
    <row r="24" spans="1:11" ht="15.75">
      <c r="A24" s="24"/>
      <c r="B24" s="7"/>
      <c r="C24" s="9"/>
      <c r="D24" s="9"/>
      <c r="E24" s="10"/>
      <c r="F24" s="11">
        <f t="shared" si="0"/>
        <v>0</v>
      </c>
      <c r="G24" s="7"/>
      <c r="H24" s="9"/>
      <c r="I24" s="10"/>
      <c r="J24" s="9"/>
      <c r="K24" s="23"/>
    </row>
    <row r="25" spans="1:11" ht="15.75">
      <c r="A25" s="6"/>
      <c r="B25" s="7"/>
      <c r="C25" s="9"/>
      <c r="D25" s="9"/>
      <c r="E25" s="10"/>
      <c r="F25" s="11">
        <f t="shared" si="0"/>
        <v>0</v>
      </c>
      <c r="G25" s="7"/>
      <c r="H25" s="9"/>
      <c r="I25" s="10"/>
      <c r="J25" s="9"/>
      <c r="K25" s="23"/>
    </row>
    <row r="26" spans="1:11" ht="15.75">
      <c r="A26" s="6"/>
      <c r="B26" s="7"/>
      <c r="C26" s="9"/>
      <c r="D26" s="9"/>
      <c r="E26" s="10"/>
      <c r="F26" s="11">
        <f t="shared" si="0"/>
        <v>0</v>
      </c>
      <c r="G26" s="7"/>
      <c r="H26" s="9"/>
      <c r="I26" s="10"/>
      <c r="J26" s="9"/>
      <c r="K26" s="23"/>
    </row>
    <row r="27" spans="1:11" ht="15.75">
      <c r="A27" s="6"/>
      <c r="B27" s="7"/>
      <c r="C27" s="9"/>
      <c r="D27" s="9"/>
      <c r="E27" s="10"/>
      <c r="F27" s="11">
        <f t="shared" si="0"/>
        <v>0</v>
      </c>
      <c r="G27" s="7"/>
      <c r="H27" s="9"/>
      <c r="I27" s="10"/>
      <c r="J27" s="9"/>
      <c r="K27" s="23"/>
    </row>
    <row r="28" spans="1:11" ht="15.75">
      <c r="A28" s="6"/>
      <c r="B28" s="7"/>
      <c r="C28" s="9"/>
      <c r="D28" s="9"/>
      <c r="E28" s="10"/>
      <c r="F28" s="11">
        <f t="shared" si="0"/>
        <v>0</v>
      </c>
      <c r="G28" s="7"/>
      <c r="H28" s="9"/>
      <c r="I28" s="10"/>
      <c r="J28" s="9"/>
      <c r="K28" s="23"/>
    </row>
    <row r="29" spans="1:11" ht="15.75">
      <c r="A29" s="6"/>
      <c r="B29" s="7"/>
      <c r="C29" s="9"/>
      <c r="D29" s="9"/>
      <c r="E29" s="10"/>
      <c r="F29" s="11">
        <f t="shared" si="0"/>
        <v>0</v>
      </c>
      <c r="G29" s="7"/>
      <c r="H29" s="9"/>
      <c r="I29" s="10"/>
      <c r="J29" s="9"/>
      <c r="K29" s="23"/>
    </row>
    <row r="30" spans="1:11" ht="15.75">
      <c r="A30" s="6"/>
      <c r="B30" s="7"/>
      <c r="C30" s="9"/>
      <c r="D30" s="9"/>
      <c r="E30" s="10"/>
      <c r="F30" s="11">
        <f t="shared" si="0"/>
        <v>0</v>
      </c>
      <c r="G30" s="7"/>
      <c r="H30" s="9"/>
      <c r="I30" s="10"/>
      <c r="J30" s="9"/>
      <c r="K30" s="23"/>
    </row>
    <row r="31" spans="1:11" ht="15.75">
      <c r="A31" s="6"/>
      <c r="B31" s="7"/>
      <c r="C31" s="9"/>
      <c r="D31" s="9"/>
      <c r="E31" s="10"/>
      <c r="F31" s="11">
        <f t="shared" si="0"/>
        <v>0</v>
      </c>
      <c r="G31" s="7"/>
      <c r="H31" s="9"/>
      <c r="I31" s="10"/>
      <c r="J31" s="9"/>
      <c r="K31" s="23"/>
    </row>
    <row r="32" spans="1:11" ht="15.75">
      <c r="A32" s="6"/>
      <c r="B32" s="7"/>
      <c r="C32" s="9"/>
      <c r="D32" s="9"/>
      <c r="E32" s="10"/>
      <c r="F32" s="11">
        <f t="shared" si="0"/>
        <v>0</v>
      </c>
      <c r="G32" s="7"/>
      <c r="H32" s="9"/>
      <c r="I32" s="10"/>
      <c r="J32" s="9"/>
      <c r="K32" s="23"/>
    </row>
    <row r="33" spans="1:11" ht="15.75">
      <c r="A33" s="24"/>
      <c r="B33" s="7"/>
      <c r="C33" s="9"/>
      <c r="D33" s="9"/>
      <c r="E33" s="10"/>
      <c r="F33" s="11">
        <f t="shared" si="0"/>
        <v>0</v>
      </c>
      <c r="G33" s="7"/>
      <c r="H33" s="9"/>
      <c r="I33" s="10"/>
      <c r="J33" s="9"/>
      <c r="K33" s="23"/>
    </row>
    <row r="34" spans="1:11" ht="15.75">
      <c r="A34" s="24"/>
      <c r="B34" s="7"/>
      <c r="C34" s="9"/>
      <c r="D34" s="9"/>
      <c r="E34" s="10"/>
      <c r="F34" s="11">
        <f t="shared" si="0"/>
        <v>0</v>
      </c>
      <c r="G34" s="7"/>
      <c r="H34" s="9"/>
      <c r="I34" s="10"/>
      <c r="J34" s="9"/>
      <c r="K34" s="23"/>
    </row>
    <row r="35" spans="1:11" ht="15.75">
      <c r="A35" s="6"/>
      <c r="B35" s="7"/>
      <c r="C35" s="9"/>
      <c r="D35" s="9"/>
      <c r="E35" s="10"/>
      <c r="F35" s="11">
        <f t="shared" si="0"/>
        <v>0</v>
      </c>
      <c r="G35" s="7"/>
      <c r="H35" s="9"/>
      <c r="I35" s="10"/>
      <c r="J35" s="9"/>
      <c r="K35" s="23"/>
    </row>
    <row r="36" spans="1:11" ht="15.75">
      <c r="A36" s="6"/>
      <c r="B36" s="7"/>
      <c r="C36" s="9"/>
      <c r="D36" s="9"/>
      <c r="E36" s="10"/>
      <c r="F36" s="11">
        <f t="shared" si="0"/>
        <v>0</v>
      </c>
      <c r="G36" s="7"/>
      <c r="H36" s="9"/>
      <c r="I36" s="10"/>
      <c r="J36" s="9"/>
      <c r="K36" s="23"/>
    </row>
    <row r="37" spans="1:11" ht="15.75">
      <c r="A37" s="6"/>
      <c r="B37" s="7"/>
      <c r="C37" s="9"/>
      <c r="D37" s="9"/>
      <c r="E37" s="10"/>
      <c r="F37" s="11">
        <f t="shared" si="0"/>
        <v>0</v>
      </c>
      <c r="G37" s="7"/>
      <c r="H37" s="9"/>
      <c r="I37" s="10"/>
      <c r="J37" s="9"/>
      <c r="K37" s="23"/>
    </row>
    <row r="38" spans="1:11" ht="15.75">
      <c r="A38" s="6"/>
      <c r="B38" s="7"/>
      <c r="C38" s="9"/>
      <c r="D38" s="9"/>
      <c r="E38" s="10"/>
      <c r="F38" s="11">
        <f t="shared" si="0"/>
        <v>0</v>
      </c>
      <c r="G38" s="7"/>
      <c r="H38" s="9"/>
      <c r="I38" s="10"/>
      <c r="J38" s="9"/>
      <c r="K38" s="23"/>
    </row>
    <row r="39" spans="1:11" ht="15.75">
      <c r="A39" s="6"/>
      <c r="B39" s="7"/>
      <c r="C39" s="9"/>
      <c r="D39" s="9"/>
      <c r="E39" s="10"/>
      <c r="F39" s="11">
        <f t="shared" si="0"/>
        <v>0</v>
      </c>
      <c r="G39" s="7"/>
      <c r="H39" s="9"/>
      <c r="I39" s="10"/>
      <c r="J39" s="9"/>
      <c r="K39" s="23"/>
    </row>
    <row r="40" spans="1:11" ht="15.75">
      <c r="A40" s="6"/>
      <c r="B40" s="7"/>
      <c r="C40" s="9"/>
      <c r="D40" s="9"/>
      <c r="E40" s="10"/>
      <c r="F40" s="11">
        <f t="shared" si="0"/>
        <v>0</v>
      </c>
      <c r="G40" s="7"/>
      <c r="H40" s="9"/>
      <c r="I40" s="10"/>
      <c r="J40" s="9"/>
      <c r="K40" s="23"/>
    </row>
    <row r="41" spans="1:11" ht="15.75">
      <c r="A41" s="6"/>
      <c r="B41" s="7"/>
      <c r="C41" s="9"/>
      <c r="D41" s="9"/>
      <c r="E41" s="10"/>
      <c r="F41" s="11">
        <f t="shared" si="0"/>
        <v>0</v>
      </c>
      <c r="G41" s="7"/>
      <c r="H41" s="9"/>
      <c r="I41" s="10"/>
      <c r="J41" s="9"/>
      <c r="K41" s="23"/>
    </row>
    <row r="42" spans="1:11" ht="15.75">
      <c r="A42" s="6"/>
      <c r="B42" s="7"/>
      <c r="C42" s="9"/>
      <c r="D42" s="9"/>
      <c r="E42" s="10"/>
      <c r="F42" s="11">
        <f t="shared" si="0"/>
        <v>0</v>
      </c>
      <c r="G42" s="7"/>
      <c r="H42" s="9"/>
      <c r="I42" s="10"/>
      <c r="J42" s="9"/>
      <c r="K42" s="23"/>
    </row>
    <row r="43" spans="1:11" ht="15.75">
      <c r="A43" s="24"/>
      <c r="B43" s="7"/>
      <c r="C43" s="9"/>
      <c r="D43" s="9"/>
      <c r="E43" s="10"/>
      <c r="F43" s="11">
        <f t="shared" si="0"/>
        <v>0</v>
      </c>
      <c r="G43" s="7"/>
      <c r="H43" s="9"/>
      <c r="I43" s="10"/>
      <c r="J43" s="9"/>
      <c r="K43" s="23"/>
    </row>
    <row r="44" spans="1:11" ht="15.75">
      <c r="A44" s="24"/>
      <c r="B44" s="7"/>
      <c r="C44" s="9"/>
      <c r="D44" s="9"/>
      <c r="E44" s="10"/>
      <c r="F44" s="11">
        <f t="shared" si="0"/>
        <v>0</v>
      </c>
      <c r="G44" s="7"/>
      <c r="H44" s="9"/>
      <c r="I44" s="10"/>
      <c r="J44" s="9"/>
      <c r="K44" s="23"/>
    </row>
    <row r="45" spans="1:11" ht="15.75">
      <c r="A45" s="14"/>
      <c r="B45" s="25"/>
      <c r="C45" s="26"/>
      <c r="D45" s="26"/>
      <c r="E45" s="27"/>
      <c r="F45" s="11">
        <f t="shared" si="0"/>
        <v>0</v>
      </c>
      <c r="G45" s="25"/>
      <c r="H45" s="26"/>
      <c r="I45" s="27"/>
      <c r="J45" s="26"/>
      <c r="K45" s="23"/>
    </row>
    <row r="46" spans="1:11" ht="15.75">
      <c r="A46" s="14"/>
      <c r="B46" s="25"/>
      <c r="C46" s="26"/>
      <c r="D46" s="26"/>
      <c r="E46" s="27"/>
      <c r="F46" s="11">
        <f t="shared" si="0"/>
        <v>0</v>
      </c>
      <c r="G46" s="25"/>
      <c r="H46" s="26"/>
      <c r="I46" s="27"/>
      <c r="J46" s="26"/>
      <c r="K46" s="23"/>
    </row>
    <row r="47" spans="1:11" ht="15.75">
      <c r="A47" s="14"/>
      <c r="B47" s="25"/>
      <c r="C47" s="26"/>
      <c r="D47" s="26"/>
      <c r="E47" s="27"/>
      <c r="F47" s="11">
        <f t="shared" si="0"/>
        <v>0</v>
      </c>
      <c r="G47" s="25"/>
      <c r="H47" s="26"/>
      <c r="I47" s="27"/>
      <c r="J47" s="26"/>
      <c r="K47" s="23"/>
    </row>
    <row r="48" spans="1:11" ht="15.75">
      <c r="A48" s="25"/>
      <c r="B48" s="15" t="s">
        <v>19</v>
      </c>
      <c r="C48" s="8">
        <f>SUM(C5:C47)</f>
        <v>0</v>
      </c>
      <c r="D48" s="8">
        <f>SUM(D5:D47)</f>
        <v>86.19999999999999</v>
      </c>
      <c r="E48" s="16"/>
      <c r="F48" s="17">
        <f t="shared" si="0"/>
        <v>86.19999999999999</v>
      </c>
      <c r="G48" s="18"/>
      <c r="H48" s="8">
        <f>SUM(H5:H47)</f>
        <v>0</v>
      </c>
      <c r="I48" s="16"/>
      <c r="J48" s="8">
        <f>SUM(J5:J47)</f>
        <v>0</v>
      </c>
      <c r="K48" s="13">
        <f>C48-H48</f>
        <v>0</v>
      </c>
    </row>
    <row r="51" spans="2:8" ht="15.75">
      <c r="B51" s="19" t="s">
        <v>29</v>
      </c>
      <c r="F51" s="20"/>
      <c r="G51" s="121" t="s">
        <v>54</v>
      </c>
      <c r="H51" s="121"/>
    </row>
    <row r="52" spans="2:8" ht="15">
      <c r="B52" s="19"/>
      <c r="F52" s="122" t="s">
        <v>22</v>
      </c>
      <c r="G52" s="122"/>
      <c r="H52" s="122"/>
    </row>
    <row r="53" spans="2:8" ht="15.75">
      <c r="B53" s="19" t="s">
        <v>23</v>
      </c>
      <c r="F53" s="20"/>
      <c r="G53" s="121" t="s">
        <v>55</v>
      </c>
      <c r="H53" s="121"/>
    </row>
    <row r="54" spans="6:8" ht="12.75">
      <c r="F54" s="122" t="s">
        <v>22</v>
      </c>
      <c r="G54" s="122"/>
      <c r="H54" s="122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="90" zoomScaleNormal="90" zoomScalePageLayoutView="0" workbookViewId="0" topLeftCell="A1">
      <selection activeCell="E7" sqref="E7"/>
    </sheetView>
  </sheetViews>
  <sheetFormatPr defaultColWidth="11.57421875" defaultRowHeight="12.75"/>
  <cols>
    <col min="1" max="1" width="14.28125" style="0" customWidth="1"/>
    <col min="2" max="2" width="21.8515625" style="0" customWidth="1"/>
    <col min="3" max="3" width="10.7109375" style="0" customWidth="1"/>
    <col min="4" max="4" width="13.00390625" style="0" customWidth="1"/>
    <col min="5" max="5" width="26.57421875" style="0" customWidth="1"/>
    <col min="6" max="6" width="12.421875" style="0" customWidth="1"/>
    <col min="7" max="7" width="17.421875" style="0" customWidth="1"/>
    <col min="8" max="8" width="9.140625" style="0" customWidth="1"/>
    <col min="9" max="9" width="27.00390625" style="0" customWidth="1"/>
    <col min="10" max="10" width="10.421875" style="0" customWidth="1"/>
    <col min="11" max="11" width="16.28125" style="0" customWidth="1"/>
    <col min="12" max="12" width="8.7109375" style="0" customWidth="1"/>
  </cols>
  <sheetData>
    <row r="1" spans="1:11" ht="21">
      <c r="A1" s="125" t="s">
        <v>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1">
      <c r="A2" s="125" t="s">
        <v>57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1">
      <c r="A3" s="126" t="s">
        <v>58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21">
      <c r="A4" s="125" t="s">
        <v>59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ht="2.25" customHeight="1"/>
    <row r="6" spans="1:11" ht="39" customHeight="1">
      <c r="A6" s="127" t="s">
        <v>60</v>
      </c>
      <c r="B6" s="128" t="s">
        <v>61</v>
      </c>
      <c r="C6" s="128" t="s">
        <v>62</v>
      </c>
      <c r="D6" s="128"/>
      <c r="E6" s="128"/>
      <c r="F6" s="128" t="s">
        <v>63</v>
      </c>
      <c r="G6" s="128" t="s">
        <v>64</v>
      </c>
      <c r="H6" s="128"/>
      <c r="I6" s="128"/>
      <c r="J6" s="128"/>
      <c r="K6" s="128" t="s">
        <v>65</v>
      </c>
    </row>
    <row r="7" spans="1:11" ht="99.75" customHeight="1">
      <c r="A7" s="127"/>
      <c r="B7" s="128"/>
      <c r="C7" s="35" t="s">
        <v>66</v>
      </c>
      <c r="D7" s="35" t="s">
        <v>67</v>
      </c>
      <c r="E7" s="3" t="s">
        <v>10</v>
      </c>
      <c r="F7" s="128"/>
      <c r="G7" s="36" t="s">
        <v>68</v>
      </c>
      <c r="H7" s="36" t="s">
        <v>69</v>
      </c>
      <c r="I7" s="3" t="s">
        <v>13</v>
      </c>
      <c r="J7" s="36" t="s">
        <v>69</v>
      </c>
      <c r="K7" s="128"/>
    </row>
    <row r="8" spans="1:11" ht="25.5" customHeight="1">
      <c r="A8" s="127" t="s">
        <v>70</v>
      </c>
      <c r="B8" s="37" t="s">
        <v>71</v>
      </c>
      <c r="C8" s="37">
        <v>2.6</v>
      </c>
      <c r="D8" s="37"/>
      <c r="E8" s="37"/>
      <c r="F8" s="37">
        <f>C8+D8</f>
        <v>2.6</v>
      </c>
      <c r="G8" s="37"/>
      <c r="H8" s="38"/>
      <c r="I8" s="37"/>
      <c r="J8" s="38">
        <f>H8</f>
        <v>0</v>
      </c>
      <c r="K8" s="39"/>
    </row>
    <row r="9" spans="1:11" ht="17.25" customHeight="1">
      <c r="A9" s="127"/>
      <c r="B9" s="39"/>
      <c r="C9" s="39"/>
      <c r="D9" s="39"/>
      <c r="E9" s="39"/>
      <c r="F9" s="39"/>
      <c r="G9" s="37"/>
      <c r="H9" s="38"/>
      <c r="I9" s="40"/>
      <c r="J9" s="38">
        <f>H9</f>
        <v>0</v>
      </c>
      <c r="K9" s="41"/>
    </row>
    <row r="10" spans="1:11" ht="48.75" customHeight="1">
      <c r="A10" s="42" t="s">
        <v>72</v>
      </c>
      <c r="B10" s="43"/>
      <c r="C10" s="44">
        <f>C8</f>
        <v>2.6</v>
      </c>
      <c r="D10" s="44">
        <f>D8</f>
        <v>0</v>
      </c>
      <c r="E10" s="44">
        <f>E8</f>
        <v>0</v>
      </c>
      <c r="F10" s="44">
        <f>F8</f>
        <v>2.6</v>
      </c>
      <c r="G10" s="45"/>
      <c r="H10" s="46">
        <f>H8</f>
        <v>0</v>
      </c>
      <c r="I10" s="45"/>
      <c r="J10" s="46">
        <f>J8</f>
        <v>0</v>
      </c>
      <c r="K10" s="44">
        <v>213.9</v>
      </c>
    </row>
    <row r="11" spans="1:11" ht="44.25" customHeight="1">
      <c r="A11" s="127" t="s">
        <v>73</v>
      </c>
      <c r="B11" s="37" t="s">
        <v>71</v>
      </c>
      <c r="C11" s="37">
        <v>0.5</v>
      </c>
      <c r="D11" s="37"/>
      <c r="E11" s="37"/>
      <c r="F11" s="37">
        <f>C11+D11</f>
        <v>0.5</v>
      </c>
      <c r="G11" s="37"/>
      <c r="H11" s="47">
        <v>0</v>
      </c>
      <c r="I11" s="40"/>
      <c r="J11" s="47">
        <v>0</v>
      </c>
      <c r="K11" s="39"/>
    </row>
    <row r="12" spans="1:11" ht="14.25" customHeight="1">
      <c r="A12" s="127"/>
      <c r="B12" s="39"/>
      <c r="C12" s="39"/>
      <c r="D12" s="39"/>
      <c r="E12" s="39"/>
      <c r="F12" s="39"/>
      <c r="G12" s="37"/>
      <c r="H12" s="37">
        <v>0</v>
      </c>
      <c r="I12" s="37"/>
      <c r="J12" s="37">
        <v>0</v>
      </c>
      <c r="K12" s="37"/>
    </row>
    <row r="13" spans="1:11" ht="45.75" customHeight="1">
      <c r="A13" s="42" t="s">
        <v>74</v>
      </c>
      <c r="B13" s="39"/>
      <c r="C13" s="44">
        <f>C11</f>
        <v>0.5</v>
      </c>
      <c r="D13" s="44">
        <f>D11</f>
        <v>0</v>
      </c>
      <c r="E13" s="44">
        <f>E11</f>
        <v>0</v>
      </c>
      <c r="F13" s="44">
        <f>F11</f>
        <v>0.5</v>
      </c>
      <c r="G13" s="48"/>
      <c r="H13" s="49">
        <f>H11+H12</f>
        <v>0</v>
      </c>
      <c r="I13" s="49"/>
      <c r="J13" s="49">
        <f>J11+J12</f>
        <v>0</v>
      </c>
      <c r="K13" s="48">
        <v>214.4</v>
      </c>
    </row>
    <row r="14" spans="1:11" ht="18.75">
      <c r="A14" s="127" t="s">
        <v>75</v>
      </c>
      <c r="B14" s="37" t="s">
        <v>71</v>
      </c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30.75">
      <c r="A15" s="127"/>
      <c r="B15" s="50" t="s">
        <v>76</v>
      </c>
      <c r="C15" s="47">
        <v>15</v>
      </c>
      <c r="D15" s="39"/>
      <c r="E15" s="39"/>
      <c r="F15" s="47">
        <f>C15</f>
        <v>15</v>
      </c>
      <c r="G15" s="37">
        <v>2240</v>
      </c>
      <c r="H15" s="37">
        <v>0.3</v>
      </c>
      <c r="I15" s="37"/>
      <c r="J15" s="37">
        <f aca="true" t="shared" si="0" ref="J15:J20">H15</f>
        <v>0.3</v>
      </c>
      <c r="K15" s="39"/>
    </row>
    <row r="16" spans="1:11" ht="47.25">
      <c r="A16" s="42" t="s">
        <v>77</v>
      </c>
      <c r="B16" s="51"/>
      <c r="C16" s="49">
        <f>C15</f>
        <v>15</v>
      </c>
      <c r="D16" s="48">
        <f>D15</f>
        <v>0</v>
      </c>
      <c r="E16" s="48">
        <f>E15</f>
        <v>0</v>
      </c>
      <c r="F16" s="49">
        <f>F15</f>
        <v>15</v>
      </c>
      <c r="G16" s="52"/>
      <c r="H16" s="48">
        <v>0.3</v>
      </c>
      <c r="I16" s="48"/>
      <c r="J16" s="48">
        <f t="shared" si="0"/>
        <v>0.3</v>
      </c>
      <c r="K16" s="53"/>
    </row>
    <row r="17" spans="1:11" ht="56.25">
      <c r="A17" s="129" t="s">
        <v>78</v>
      </c>
      <c r="B17" s="37" t="s">
        <v>71</v>
      </c>
      <c r="C17" s="39"/>
      <c r="D17" s="39"/>
      <c r="E17" s="39"/>
      <c r="F17" s="39"/>
      <c r="G17" s="37">
        <v>2240</v>
      </c>
      <c r="H17" s="37">
        <v>1.6</v>
      </c>
      <c r="I17" s="40" t="s">
        <v>79</v>
      </c>
      <c r="J17" s="37">
        <f t="shared" si="0"/>
        <v>1.6</v>
      </c>
      <c r="K17" s="37"/>
    </row>
    <row r="18" spans="1:11" ht="30.75">
      <c r="A18" s="129"/>
      <c r="B18" s="51" t="s">
        <v>76</v>
      </c>
      <c r="C18" s="47">
        <v>15</v>
      </c>
      <c r="D18" s="47"/>
      <c r="E18" s="47"/>
      <c r="F18" s="47">
        <f>C18</f>
        <v>15</v>
      </c>
      <c r="G18" s="37">
        <v>2240</v>
      </c>
      <c r="H18" s="37">
        <v>199.2</v>
      </c>
      <c r="I18" s="37" t="s">
        <v>80</v>
      </c>
      <c r="J18" s="37">
        <f t="shared" si="0"/>
        <v>199.2</v>
      </c>
      <c r="K18" s="37"/>
    </row>
    <row r="19" spans="1:11" ht="47.25">
      <c r="A19" s="42" t="s">
        <v>81</v>
      </c>
      <c r="B19" s="50"/>
      <c r="C19" s="49">
        <f>C17+C18</f>
        <v>15</v>
      </c>
      <c r="D19" s="48"/>
      <c r="E19" s="48"/>
      <c r="F19" s="49">
        <f>C19</f>
        <v>15</v>
      </c>
      <c r="G19" s="37"/>
      <c r="H19" s="48">
        <f>H17+H18</f>
        <v>200.79999999999998</v>
      </c>
      <c r="I19" s="48"/>
      <c r="J19" s="48">
        <f t="shared" si="0"/>
        <v>200.79999999999998</v>
      </c>
      <c r="K19" s="37"/>
    </row>
    <row r="20" spans="1:11" ht="29.25" customHeight="1">
      <c r="A20" s="54" t="s">
        <v>82</v>
      </c>
      <c r="B20" s="45"/>
      <c r="C20" s="55">
        <f>C10+C13+C16+C19</f>
        <v>33.1</v>
      </c>
      <c r="D20" s="44">
        <f>D10+D13</f>
        <v>0</v>
      </c>
      <c r="E20" s="44">
        <f>E10+E13</f>
        <v>0</v>
      </c>
      <c r="F20" s="55">
        <f>F10+F13+F16+F19</f>
        <v>33.1</v>
      </c>
      <c r="G20" s="45"/>
      <c r="H20" s="49">
        <f>H13+H16+H19</f>
        <v>201.1</v>
      </c>
      <c r="I20" s="48"/>
      <c r="J20" s="49">
        <f t="shared" si="0"/>
        <v>201.1</v>
      </c>
      <c r="K20" s="56">
        <v>43.3</v>
      </c>
    </row>
    <row r="21" spans="1:11" ht="29.25" customHeight="1">
      <c r="A21" s="57" t="s">
        <v>83</v>
      </c>
      <c r="B21" s="58"/>
      <c r="C21" s="58"/>
      <c r="D21" s="58"/>
      <c r="E21" s="58"/>
      <c r="F21" s="58"/>
      <c r="G21" s="58"/>
      <c r="H21" s="58"/>
      <c r="I21" s="58"/>
      <c r="J21" s="58"/>
      <c r="K21" s="59"/>
    </row>
    <row r="22" spans="1:12" ht="18.75" customHeight="1">
      <c r="A22" s="57" t="s">
        <v>84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2:8" ht="24" customHeight="1">
      <c r="B23" s="19" t="s">
        <v>29</v>
      </c>
      <c r="F23" s="20"/>
      <c r="G23" s="121" t="s">
        <v>85</v>
      </c>
      <c r="H23" s="121"/>
    </row>
    <row r="24" spans="2:8" ht="15">
      <c r="B24" s="19"/>
      <c r="F24" s="122" t="s">
        <v>22</v>
      </c>
      <c r="G24" s="122"/>
      <c r="H24" s="122"/>
    </row>
    <row r="25" spans="2:8" ht="23.25" customHeight="1">
      <c r="B25" s="19" t="s">
        <v>23</v>
      </c>
      <c r="F25" s="20"/>
      <c r="G25" s="121" t="s">
        <v>86</v>
      </c>
      <c r="H25" s="121"/>
    </row>
    <row r="26" spans="6:8" ht="12.75">
      <c r="F26" s="122" t="s">
        <v>22</v>
      </c>
      <c r="G26" s="122"/>
      <c r="H26" s="122"/>
    </row>
  </sheetData>
  <sheetProtection selectLockedCells="1" selectUnlockedCells="1"/>
  <mergeCells count="18">
    <mergeCell ref="F24:H24"/>
    <mergeCell ref="G25:H25"/>
    <mergeCell ref="F26:H26"/>
    <mergeCell ref="K6:K7"/>
    <mergeCell ref="A8:A9"/>
    <mergeCell ref="A11:A12"/>
    <mergeCell ref="A14:A15"/>
    <mergeCell ref="A17:A18"/>
    <mergeCell ref="G23:H23"/>
    <mergeCell ref="A1:K1"/>
    <mergeCell ref="A2:K2"/>
    <mergeCell ref="A3:K3"/>
    <mergeCell ref="A4:K4"/>
    <mergeCell ref="A6:A7"/>
    <mergeCell ref="B6:B7"/>
    <mergeCell ref="C6:E6"/>
    <mergeCell ref="F6:F7"/>
    <mergeCell ref="G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"/>
  <sheetViews>
    <sheetView zoomScale="70" zoomScaleNormal="70" zoomScalePageLayoutView="0" workbookViewId="0" topLeftCell="A1">
      <selection activeCell="C6" sqref="C6"/>
    </sheetView>
  </sheetViews>
  <sheetFormatPr defaultColWidth="11.57421875" defaultRowHeight="12.75"/>
  <cols>
    <col min="1" max="1" width="6.8515625" style="61" customWidth="1"/>
    <col min="2" max="2" width="27.8515625" style="61" customWidth="1"/>
    <col min="3" max="3" width="19.421875" style="61" customWidth="1"/>
    <col min="4" max="4" width="20.57421875" style="61" customWidth="1"/>
    <col min="5" max="5" width="61.57421875" style="61" customWidth="1"/>
    <col min="6" max="6" width="14.00390625" style="61" customWidth="1"/>
    <col min="7" max="7" width="26.00390625" style="61" customWidth="1"/>
    <col min="8" max="8" width="8.57421875" style="61" customWidth="1"/>
    <col min="9" max="9" width="61.140625" style="61" customWidth="1"/>
    <col min="10" max="10" width="9.8515625" style="61" customWidth="1"/>
    <col min="11" max="11" width="20.421875" style="61" customWidth="1"/>
  </cols>
  <sheetData>
    <row r="1" spans="1:11" ht="45.75" customHeight="1">
      <c r="A1" s="140" t="s">
        <v>56</v>
      </c>
      <c r="B1" s="140"/>
      <c r="C1" s="140"/>
      <c r="D1" s="140"/>
      <c r="E1" s="140"/>
      <c r="F1" s="140"/>
      <c r="G1" s="140"/>
      <c r="H1" s="140"/>
      <c r="I1" s="140"/>
      <c r="J1" s="130"/>
      <c r="K1" s="130"/>
    </row>
    <row r="2" spans="1:11" ht="20.25">
      <c r="A2" s="140" t="s">
        <v>87</v>
      </c>
      <c r="B2" s="140"/>
      <c r="C2" s="140"/>
      <c r="D2" s="140"/>
      <c r="E2" s="140"/>
      <c r="F2" s="140"/>
      <c r="G2" s="140"/>
      <c r="H2" s="140"/>
      <c r="I2" s="140"/>
      <c r="J2" s="62"/>
      <c r="K2" s="62"/>
    </row>
    <row r="3" spans="1:11" ht="20.25">
      <c r="A3" s="140" t="s">
        <v>88</v>
      </c>
      <c r="B3" s="140"/>
      <c r="C3" s="140"/>
      <c r="D3" s="140"/>
      <c r="E3" s="140"/>
      <c r="F3" s="140"/>
      <c r="G3" s="140"/>
      <c r="H3" s="140"/>
      <c r="I3" s="140"/>
      <c r="J3" s="62"/>
      <c r="K3" s="62"/>
    </row>
    <row r="4" spans="1:11" ht="20.25">
      <c r="A4" s="140" t="s">
        <v>89</v>
      </c>
      <c r="B4" s="140"/>
      <c r="C4" s="140"/>
      <c r="D4" s="140"/>
      <c r="E4" s="140"/>
      <c r="F4" s="140"/>
      <c r="G4" s="140"/>
      <c r="H4" s="140"/>
      <c r="I4" s="140"/>
      <c r="J4" s="62"/>
      <c r="K4" s="62"/>
    </row>
    <row r="5" spans="1:11" ht="60" customHeight="1">
      <c r="A5" s="131" t="s">
        <v>90</v>
      </c>
      <c r="B5" s="131" t="s">
        <v>3</v>
      </c>
      <c r="C5" s="131" t="s">
        <v>4</v>
      </c>
      <c r="D5" s="131"/>
      <c r="E5" s="131"/>
      <c r="F5" s="131" t="s">
        <v>63</v>
      </c>
      <c r="G5" s="131" t="s">
        <v>91</v>
      </c>
      <c r="H5" s="131"/>
      <c r="I5" s="131"/>
      <c r="J5" s="131"/>
      <c r="K5" s="131" t="s">
        <v>65</v>
      </c>
    </row>
    <row r="6" spans="1:11" ht="120" customHeight="1">
      <c r="A6" s="131"/>
      <c r="B6" s="131"/>
      <c r="C6" s="63" t="s">
        <v>66</v>
      </c>
      <c r="D6" s="63" t="s">
        <v>92</v>
      </c>
      <c r="E6" s="64" t="s">
        <v>93</v>
      </c>
      <c r="F6" s="131"/>
      <c r="G6" s="65" t="s">
        <v>11</v>
      </c>
      <c r="H6" s="63" t="s">
        <v>94</v>
      </c>
      <c r="I6" s="64" t="s">
        <v>93</v>
      </c>
      <c r="J6" s="63" t="s">
        <v>94</v>
      </c>
      <c r="K6" s="131"/>
    </row>
    <row r="7" spans="1:11" ht="75">
      <c r="A7" s="66">
        <v>1</v>
      </c>
      <c r="B7" s="67" t="s">
        <v>95</v>
      </c>
      <c r="C7" s="68"/>
      <c r="D7" s="69">
        <v>10</v>
      </c>
      <c r="E7" s="67" t="s">
        <v>96</v>
      </c>
      <c r="F7" s="70">
        <f aca="true" t="shared" si="0" ref="F7:F99">C7+D7</f>
        <v>10</v>
      </c>
      <c r="G7" s="67"/>
      <c r="H7" s="71"/>
      <c r="I7" s="67" t="s">
        <v>96</v>
      </c>
      <c r="J7" s="69">
        <v>10</v>
      </c>
      <c r="K7" s="70"/>
    </row>
    <row r="8" spans="1:11" ht="18.75">
      <c r="A8" s="66"/>
      <c r="B8" s="67"/>
      <c r="C8" s="68"/>
      <c r="D8" s="69">
        <v>25</v>
      </c>
      <c r="E8" s="67" t="s">
        <v>97</v>
      </c>
      <c r="F8" s="70">
        <f t="shared" si="0"/>
        <v>25</v>
      </c>
      <c r="G8" s="67"/>
      <c r="H8" s="71"/>
      <c r="I8" s="67" t="s">
        <v>97</v>
      </c>
      <c r="J8" s="69">
        <v>25</v>
      </c>
      <c r="K8" s="70"/>
    </row>
    <row r="9" spans="1:11" ht="18.75">
      <c r="A9" s="66"/>
      <c r="B9" s="67"/>
      <c r="C9" s="68"/>
      <c r="D9" s="69">
        <v>3.5</v>
      </c>
      <c r="E9" s="67" t="s">
        <v>98</v>
      </c>
      <c r="F9" s="70">
        <f t="shared" si="0"/>
        <v>3.5</v>
      </c>
      <c r="G9" s="67"/>
      <c r="H9" s="71"/>
      <c r="I9" s="67" t="s">
        <v>98</v>
      </c>
      <c r="J9" s="69">
        <v>3.5</v>
      </c>
      <c r="K9" s="70"/>
    </row>
    <row r="10" spans="1:11" ht="18.75">
      <c r="A10" s="66"/>
      <c r="B10" s="67"/>
      <c r="C10" s="68"/>
      <c r="D10" s="69">
        <v>9</v>
      </c>
      <c r="E10" s="67" t="s">
        <v>99</v>
      </c>
      <c r="F10" s="70">
        <f t="shared" si="0"/>
        <v>9</v>
      </c>
      <c r="G10" s="67"/>
      <c r="H10" s="71"/>
      <c r="I10" s="67" t="s">
        <v>99</v>
      </c>
      <c r="J10" s="69">
        <v>9</v>
      </c>
      <c r="K10" s="70"/>
    </row>
    <row r="11" spans="1:11" ht="18.75">
      <c r="A11" s="66"/>
      <c r="B11" s="67"/>
      <c r="C11" s="68"/>
      <c r="D11" s="69">
        <v>25</v>
      </c>
      <c r="E11" s="67" t="s">
        <v>97</v>
      </c>
      <c r="F11" s="70">
        <f t="shared" si="0"/>
        <v>25</v>
      </c>
      <c r="G11" s="67"/>
      <c r="H11" s="71"/>
      <c r="I11" s="67" t="s">
        <v>97</v>
      </c>
      <c r="J11" s="69">
        <v>25</v>
      </c>
      <c r="K11" s="70"/>
    </row>
    <row r="12" spans="1:11" ht="18.75">
      <c r="A12" s="66"/>
      <c r="B12" s="67"/>
      <c r="C12" s="68"/>
      <c r="D12" s="69">
        <v>3.5</v>
      </c>
      <c r="E12" s="67" t="s">
        <v>98</v>
      </c>
      <c r="F12" s="70">
        <f t="shared" si="0"/>
        <v>3.5</v>
      </c>
      <c r="G12" s="67"/>
      <c r="H12" s="71"/>
      <c r="I12" s="67" t="s">
        <v>98</v>
      </c>
      <c r="J12" s="69">
        <v>3.5</v>
      </c>
      <c r="K12" s="70"/>
    </row>
    <row r="13" spans="1:11" ht="18.75">
      <c r="A13" s="66"/>
      <c r="B13" s="67"/>
      <c r="C13" s="68"/>
      <c r="D13" s="69">
        <v>9</v>
      </c>
      <c r="E13" s="67" t="s">
        <v>99</v>
      </c>
      <c r="F13" s="70">
        <f t="shared" si="0"/>
        <v>9</v>
      </c>
      <c r="G13" s="67"/>
      <c r="H13" s="71"/>
      <c r="I13" s="67" t="s">
        <v>99</v>
      </c>
      <c r="J13" s="69">
        <v>9</v>
      </c>
      <c r="K13" s="70"/>
    </row>
    <row r="14" spans="1:11" ht="20.25">
      <c r="A14" s="66"/>
      <c r="B14" s="72"/>
      <c r="C14" s="68"/>
      <c r="D14" s="69">
        <v>1.8</v>
      </c>
      <c r="E14" s="67" t="s">
        <v>100</v>
      </c>
      <c r="F14" s="70">
        <f t="shared" si="0"/>
        <v>1.8</v>
      </c>
      <c r="G14" s="67"/>
      <c r="H14" s="71"/>
      <c r="I14" s="67" t="s">
        <v>100</v>
      </c>
      <c r="J14" s="69">
        <v>1.8</v>
      </c>
      <c r="K14" s="70"/>
    </row>
    <row r="15" spans="1:11" ht="18.75">
      <c r="A15" s="66"/>
      <c r="B15" s="67"/>
      <c r="C15" s="68"/>
      <c r="D15" s="69">
        <v>0.6</v>
      </c>
      <c r="E15" s="67" t="s">
        <v>101</v>
      </c>
      <c r="F15" s="70">
        <f t="shared" si="0"/>
        <v>0.6</v>
      </c>
      <c r="G15" s="67"/>
      <c r="H15" s="71"/>
      <c r="I15" s="67" t="s">
        <v>101</v>
      </c>
      <c r="J15" s="69">
        <v>0.6</v>
      </c>
      <c r="K15" s="70"/>
    </row>
    <row r="16" spans="1:11" ht="18.75">
      <c r="A16" s="66"/>
      <c r="B16" s="67"/>
      <c r="C16" s="68"/>
      <c r="D16" s="69">
        <v>3.9</v>
      </c>
      <c r="E16" s="67" t="s">
        <v>102</v>
      </c>
      <c r="F16" s="70">
        <f t="shared" si="0"/>
        <v>3.9</v>
      </c>
      <c r="G16" s="67"/>
      <c r="H16" s="71"/>
      <c r="I16" s="67" t="s">
        <v>102</v>
      </c>
      <c r="J16" s="69">
        <v>3.9</v>
      </c>
      <c r="K16" s="70"/>
    </row>
    <row r="17" spans="1:11" ht="18.75">
      <c r="A17" s="66"/>
      <c r="B17" s="67"/>
      <c r="C17" s="68"/>
      <c r="D17" s="69">
        <v>0.4</v>
      </c>
      <c r="E17" s="67" t="s">
        <v>103</v>
      </c>
      <c r="F17" s="70">
        <f t="shared" si="0"/>
        <v>0.4</v>
      </c>
      <c r="G17" s="67"/>
      <c r="H17" s="71"/>
      <c r="I17" s="67" t="s">
        <v>103</v>
      </c>
      <c r="J17" s="69">
        <v>0.4</v>
      </c>
      <c r="K17" s="70"/>
    </row>
    <row r="18" spans="1:11" ht="37.5">
      <c r="A18" s="66"/>
      <c r="B18" s="67"/>
      <c r="C18" s="68"/>
      <c r="D18" s="69">
        <v>0.6</v>
      </c>
      <c r="E18" s="67" t="s">
        <v>104</v>
      </c>
      <c r="F18" s="70">
        <f t="shared" si="0"/>
        <v>0.6</v>
      </c>
      <c r="G18" s="67"/>
      <c r="H18" s="71"/>
      <c r="I18" s="67" t="s">
        <v>104</v>
      </c>
      <c r="J18" s="69">
        <v>0.6</v>
      </c>
      <c r="K18" s="70"/>
    </row>
    <row r="19" spans="1:11" ht="18.75">
      <c r="A19" s="66"/>
      <c r="B19" s="67"/>
      <c r="C19" s="68"/>
      <c r="D19" s="69">
        <v>0.6</v>
      </c>
      <c r="E19" s="67" t="s">
        <v>105</v>
      </c>
      <c r="F19" s="70">
        <f t="shared" si="0"/>
        <v>0.6</v>
      </c>
      <c r="G19" s="67"/>
      <c r="H19" s="71"/>
      <c r="I19" s="67" t="s">
        <v>105</v>
      </c>
      <c r="J19" s="69">
        <v>0.6</v>
      </c>
      <c r="K19" s="70"/>
    </row>
    <row r="20" spans="1:11" ht="18.75">
      <c r="A20" s="66"/>
      <c r="B20" s="67"/>
      <c r="C20" s="68"/>
      <c r="D20" s="69">
        <v>0.1</v>
      </c>
      <c r="E20" s="67" t="s">
        <v>106</v>
      </c>
      <c r="F20" s="70">
        <f t="shared" si="0"/>
        <v>0.1</v>
      </c>
      <c r="G20" s="67"/>
      <c r="H20" s="71"/>
      <c r="I20" s="67" t="s">
        <v>107</v>
      </c>
      <c r="J20" s="69">
        <v>0.1</v>
      </c>
      <c r="K20" s="70"/>
    </row>
    <row r="21" spans="1:11" ht="18.75">
      <c r="A21" s="66"/>
      <c r="B21" s="67"/>
      <c r="C21" s="68"/>
      <c r="D21" s="69">
        <v>0.1</v>
      </c>
      <c r="E21" s="67" t="s">
        <v>108</v>
      </c>
      <c r="F21" s="70">
        <f t="shared" si="0"/>
        <v>0.1</v>
      </c>
      <c r="G21" s="67"/>
      <c r="H21" s="71"/>
      <c r="I21" s="67" t="s">
        <v>109</v>
      </c>
      <c r="J21" s="69">
        <v>0.1</v>
      </c>
      <c r="K21" s="70"/>
    </row>
    <row r="22" spans="1:11" ht="18.75">
      <c r="A22" s="66"/>
      <c r="B22" s="67"/>
      <c r="C22" s="68"/>
      <c r="D22" s="69">
        <v>0.6</v>
      </c>
      <c r="E22" s="67" t="s">
        <v>110</v>
      </c>
      <c r="F22" s="70">
        <f t="shared" si="0"/>
        <v>0.6</v>
      </c>
      <c r="G22" s="67"/>
      <c r="H22" s="71"/>
      <c r="I22" s="67" t="s">
        <v>110</v>
      </c>
      <c r="J22" s="69">
        <v>0.6</v>
      </c>
      <c r="K22" s="70"/>
    </row>
    <row r="23" spans="1:11" ht="18.75">
      <c r="A23" s="66"/>
      <c r="B23" s="67"/>
      <c r="C23" s="68"/>
      <c r="D23" s="69">
        <v>0.2</v>
      </c>
      <c r="E23" s="67" t="s">
        <v>111</v>
      </c>
      <c r="F23" s="70">
        <f t="shared" si="0"/>
        <v>0.2</v>
      </c>
      <c r="G23" s="67"/>
      <c r="H23" s="71"/>
      <c r="I23" s="67" t="s">
        <v>111</v>
      </c>
      <c r="J23" s="69">
        <v>0.2</v>
      </c>
      <c r="K23" s="70"/>
    </row>
    <row r="24" spans="1:11" ht="18.75">
      <c r="A24" s="66"/>
      <c r="B24" s="67"/>
      <c r="C24" s="68"/>
      <c r="D24" s="69">
        <v>0.9</v>
      </c>
      <c r="E24" s="67" t="s">
        <v>112</v>
      </c>
      <c r="F24" s="70">
        <f t="shared" si="0"/>
        <v>0.9</v>
      </c>
      <c r="G24" s="67"/>
      <c r="H24" s="71"/>
      <c r="I24" s="67" t="s">
        <v>112</v>
      </c>
      <c r="J24" s="69">
        <v>0.9</v>
      </c>
      <c r="K24" s="70"/>
    </row>
    <row r="25" spans="1:11" ht="18.75">
      <c r="A25" s="66"/>
      <c r="B25" s="67"/>
      <c r="C25" s="68"/>
      <c r="D25" s="69">
        <v>0.7</v>
      </c>
      <c r="E25" s="67" t="s">
        <v>113</v>
      </c>
      <c r="F25" s="70">
        <f t="shared" si="0"/>
        <v>0.7</v>
      </c>
      <c r="G25" s="67"/>
      <c r="H25" s="71"/>
      <c r="I25" s="67" t="s">
        <v>113</v>
      </c>
      <c r="J25" s="69">
        <v>0.7</v>
      </c>
      <c r="K25" s="70"/>
    </row>
    <row r="26" spans="1:11" ht="18.75">
      <c r="A26" s="66"/>
      <c r="B26" s="67"/>
      <c r="C26" s="68"/>
      <c r="D26" s="69">
        <v>1</v>
      </c>
      <c r="E26" s="67" t="s">
        <v>114</v>
      </c>
      <c r="F26" s="70">
        <f t="shared" si="0"/>
        <v>1</v>
      </c>
      <c r="G26" s="67"/>
      <c r="H26" s="71"/>
      <c r="I26" s="67" t="s">
        <v>114</v>
      </c>
      <c r="J26" s="69">
        <v>1</v>
      </c>
      <c r="K26" s="70"/>
    </row>
    <row r="27" spans="1:11" ht="18.75">
      <c r="A27" s="66"/>
      <c r="B27" s="67"/>
      <c r="C27" s="68"/>
      <c r="D27" s="69">
        <v>2.9</v>
      </c>
      <c r="E27" s="67" t="s">
        <v>115</v>
      </c>
      <c r="F27" s="70">
        <f t="shared" si="0"/>
        <v>2.9</v>
      </c>
      <c r="G27" s="67"/>
      <c r="H27" s="71"/>
      <c r="I27" s="67" t="s">
        <v>115</v>
      </c>
      <c r="J27" s="69">
        <v>2.9</v>
      </c>
      <c r="K27" s="70"/>
    </row>
    <row r="28" spans="1:11" ht="18.75">
      <c r="A28" s="66"/>
      <c r="B28" s="67"/>
      <c r="C28" s="68"/>
      <c r="D28" s="69">
        <v>16.7</v>
      </c>
      <c r="E28" s="67" t="s">
        <v>116</v>
      </c>
      <c r="F28" s="70">
        <f t="shared" si="0"/>
        <v>16.7</v>
      </c>
      <c r="G28" s="67"/>
      <c r="H28" s="71"/>
      <c r="I28" s="67" t="s">
        <v>116</v>
      </c>
      <c r="J28" s="69">
        <v>16.7</v>
      </c>
      <c r="K28" s="70"/>
    </row>
    <row r="29" spans="1:11" ht="18.75">
      <c r="A29" s="66"/>
      <c r="B29" s="67"/>
      <c r="C29" s="68"/>
      <c r="D29" s="69">
        <v>6.2</v>
      </c>
      <c r="E29" s="67" t="s">
        <v>117</v>
      </c>
      <c r="F29" s="70">
        <f t="shared" si="0"/>
        <v>6.2</v>
      </c>
      <c r="G29" s="67"/>
      <c r="H29" s="71"/>
      <c r="I29" s="67" t="s">
        <v>117</v>
      </c>
      <c r="J29" s="69">
        <v>6.2</v>
      </c>
      <c r="K29" s="70"/>
    </row>
    <row r="30" spans="1:11" ht="18.75">
      <c r="A30" s="66"/>
      <c r="B30" s="67"/>
      <c r="C30" s="68"/>
      <c r="D30" s="69">
        <v>22.4</v>
      </c>
      <c r="E30" s="67" t="s">
        <v>118</v>
      </c>
      <c r="F30" s="70">
        <f t="shared" si="0"/>
        <v>22.4</v>
      </c>
      <c r="G30" s="67"/>
      <c r="H30" s="71"/>
      <c r="I30" s="67" t="s">
        <v>118</v>
      </c>
      <c r="J30" s="69">
        <v>22.4</v>
      </c>
      <c r="K30" s="70"/>
    </row>
    <row r="31" spans="1:11" ht="18.75">
      <c r="A31" s="66"/>
      <c r="B31" s="67"/>
      <c r="C31" s="68"/>
      <c r="D31" s="69">
        <v>14.9</v>
      </c>
      <c r="E31" s="67" t="s">
        <v>119</v>
      </c>
      <c r="F31" s="70">
        <f t="shared" si="0"/>
        <v>14.9</v>
      </c>
      <c r="G31" s="67"/>
      <c r="H31" s="71"/>
      <c r="I31" s="67" t="s">
        <v>119</v>
      </c>
      <c r="J31" s="69">
        <v>14.9</v>
      </c>
      <c r="K31" s="70"/>
    </row>
    <row r="32" spans="1:11" ht="37.5">
      <c r="A32" s="66"/>
      <c r="B32" s="67"/>
      <c r="C32" s="68"/>
      <c r="D32" s="69">
        <v>8.7</v>
      </c>
      <c r="E32" s="67" t="s">
        <v>120</v>
      </c>
      <c r="F32" s="70">
        <f t="shared" si="0"/>
        <v>8.7</v>
      </c>
      <c r="G32" s="67"/>
      <c r="H32" s="71"/>
      <c r="I32" s="67" t="s">
        <v>120</v>
      </c>
      <c r="J32" s="69">
        <v>8.7</v>
      </c>
      <c r="K32" s="70"/>
    </row>
    <row r="33" spans="1:11" ht="18.75">
      <c r="A33" s="66"/>
      <c r="B33" s="67"/>
      <c r="C33" s="68"/>
      <c r="D33" s="69">
        <v>21.2</v>
      </c>
      <c r="E33" s="67" t="s">
        <v>121</v>
      </c>
      <c r="F33" s="70">
        <f t="shared" si="0"/>
        <v>21.2</v>
      </c>
      <c r="G33" s="67"/>
      <c r="H33" s="71"/>
      <c r="I33" s="67" t="s">
        <v>121</v>
      </c>
      <c r="J33" s="69">
        <v>21.2</v>
      </c>
      <c r="K33" s="70"/>
    </row>
    <row r="34" spans="1:11" ht="18.75">
      <c r="A34" s="66"/>
      <c r="B34" s="67"/>
      <c r="C34" s="68"/>
      <c r="D34" s="69">
        <v>16.7</v>
      </c>
      <c r="E34" s="67" t="s">
        <v>116</v>
      </c>
      <c r="F34" s="70">
        <f t="shared" si="0"/>
        <v>16.7</v>
      </c>
      <c r="G34" s="67"/>
      <c r="H34" s="71"/>
      <c r="I34" s="67" t="s">
        <v>116</v>
      </c>
      <c r="J34" s="69">
        <v>16.7</v>
      </c>
      <c r="K34" s="70"/>
    </row>
    <row r="35" spans="1:11" ht="18.75">
      <c r="A35" s="66"/>
      <c r="B35" s="67"/>
      <c r="C35" s="68"/>
      <c r="D35" s="69">
        <v>5.6</v>
      </c>
      <c r="E35" s="67" t="s">
        <v>122</v>
      </c>
      <c r="F35" s="70">
        <f t="shared" si="0"/>
        <v>5.6</v>
      </c>
      <c r="G35" s="67"/>
      <c r="H35" s="71"/>
      <c r="I35" s="67" t="s">
        <v>122</v>
      </c>
      <c r="J35" s="69">
        <v>5.6</v>
      </c>
      <c r="K35" s="70"/>
    </row>
    <row r="36" spans="1:11" ht="18.75">
      <c r="A36" s="66"/>
      <c r="B36" s="67"/>
      <c r="C36" s="68"/>
      <c r="D36" s="69">
        <v>2.1</v>
      </c>
      <c r="E36" s="67" t="s">
        <v>123</v>
      </c>
      <c r="F36" s="70">
        <f t="shared" si="0"/>
        <v>2.1</v>
      </c>
      <c r="G36" s="67"/>
      <c r="H36" s="71"/>
      <c r="I36" s="67" t="s">
        <v>123</v>
      </c>
      <c r="J36" s="69">
        <v>2.1</v>
      </c>
      <c r="K36" s="70"/>
    </row>
    <row r="37" spans="1:11" ht="18.75">
      <c r="A37" s="66"/>
      <c r="B37" s="67"/>
      <c r="C37" s="68"/>
      <c r="D37" s="69">
        <v>0.4</v>
      </c>
      <c r="E37" s="67" t="s">
        <v>124</v>
      </c>
      <c r="F37" s="70">
        <f t="shared" si="0"/>
        <v>0.4</v>
      </c>
      <c r="G37" s="67"/>
      <c r="H37" s="71"/>
      <c r="I37" s="67" t="s">
        <v>124</v>
      </c>
      <c r="J37" s="69">
        <v>0.4</v>
      </c>
      <c r="K37" s="70"/>
    </row>
    <row r="38" spans="1:11" ht="18.75">
      <c r="A38" s="66"/>
      <c r="B38" s="67"/>
      <c r="C38" s="68"/>
      <c r="D38" s="69">
        <v>0.3</v>
      </c>
      <c r="E38" s="67" t="s">
        <v>125</v>
      </c>
      <c r="F38" s="70">
        <f t="shared" si="0"/>
        <v>0.3</v>
      </c>
      <c r="G38" s="67"/>
      <c r="H38" s="71"/>
      <c r="I38" s="67" t="s">
        <v>125</v>
      </c>
      <c r="J38" s="69">
        <v>0.3</v>
      </c>
      <c r="K38" s="70"/>
    </row>
    <row r="39" spans="1:11" ht="18.75">
      <c r="A39" s="66"/>
      <c r="B39" s="67"/>
      <c r="C39" s="68"/>
      <c r="D39" s="69">
        <v>0.5</v>
      </c>
      <c r="E39" s="67" t="s">
        <v>126</v>
      </c>
      <c r="F39" s="70">
        <f t="shared" si="0"/>
        <v>0.5</v>
      </c>
      <c r="G39" s="67"/>
      <c r="H39" s="71"/>
      <c r="I39" s="67" t="s">
        <v>126</v>
      </c>
      <c r="J39" s="69">
        <v>0.5</v>
      </c>
      <c r="K39" s="70"/>
    </row>
    <row r="40" spans="1:11" ht="18.75">
      <c r="A40" s="66"/>
      <c r="B40" s="67"/>
      <c r="C40" s="68"/>
      <c r="D40" s="69">
        <v>8.7</v>
      </c>
      <c r="E40" s="67" t="s">
        <v>127</v>
      </c>
      <c r="F40" s="70">
        <f t="shared" si="0"/>
        <v>8.7</v>
      </c>
      <c r="G40" s="67"/>
      <c r="H40" s="71"/>
      <c r="I40" s="67" t="s">
        <v>127</v>
      </c>
      <c r="J40" s="69">
        <v>8.7</v>
      </c>
      <c r="K40" s="70"/>
    </row>
    <row r="41" spans="1:11" ht="18.75">
      <c r="A41" s="66"/>
      <c r="B41" s="67"/>
      <c r="C41" s="68"/>
      <c r="D41" s="69">
        <v>8.2</v>
      </c>
      <c r="E41" s="67" t="s">
        <v>128</v>
      </c>
      <c r="F41" s="70">
        <f t="shared" si="0"/>
        <v>8.2</v>
      </c>
      <c r="G41" s="67"/>
      <c r="H41" s="71"/>
      <c r="I41" s="67" t="s">
        <v>128</v>
      </c>
      <c r="J41" s="69">
        <v>8.2</v>
      </c>
      <c r="K41" s="70"/>
    </row>
    <row r="42" spans="1:11" ht="37.5">
      <c r="A42" s="66"/>
      <c r="B42" s="67"/>
      <c r="C42" s="68"/>
      <c r="D42" s="69">
        <v>0.5</v>
      </c>
      <c r="E42" s="67" t="s">
        <v>129</v>
      </c>
      <c r="F42" s="70">
        <f t="shared" si="0"/>
        <v>0.5</v>
      </c>
      <c r="G42" s="67"/>
      <c r="H42" s="71"/>
      <c r="I42" s="67" t="s">
        <v>129</v>
      </c>
      <c r="J42" s="69">
        <v>0.5</v>
      </c>
      <c r="K42" s="70"/>
    </row>
    <row r="43" spans="1:11" ht="18.75">
      <c r="A43" s="66"/>
      <c r="B43" s="67"/>
      <c r="C43" s="68"/>
      <c r="D43" s="69">
        <v>0.6</v>
      </c>
      <c r="E43" s="67" t="s">
        <v>130</v>
      </c>
      <c r="F43" s="70">
        <f t="shared" si="0"/>
        <v>0.6</v>
      </c>
      <c r="G43" s="67"/>
      <c r="H43" s="71"/>
      <c r="I43" s="67" t="s">
        <v>130</v>
      </c>
      <c r="J43" s="69">
        <v>0.6</v>
      </c>
      <c r="K43" s="70"/>
    </row>
    <row r="44" spans="1:11" ht="37.5">
      <c r="A44" s="66"/>
      <c r="B44" s="67"/>
      <c r="C44" s="68"/>
      <c r="D44" s="69">
        <v>5.6</v>
      </c>
      <c r="E44" s="67" t="s">
        <v>131</v>
      </c>
      <c r="F44" s="70">
        <f t="shared" si="0"/>
        <v>5.6</v>
      </c>
      <c r="G44" s="67"/>
      <c r="H44" s="71"/>
      <c r="I44" s="67" t="s">
        <v>131</v>
      </c>
      <c r="J44" s="69">
        <v>5.6</v>
      </c>
      <c r="K44" s="70"/>
    </row>
    <row r="45" spans="1:11" ht="18.75">
      <c r="A45" s="66"/>
      <c r="B45" s="67"/>
      <c r="C45" s="68"/>
      <c r="D45" s="69">
        <v>5.6</v>
      </c>
      <c r="E45" s="67" t="s">
        <v>132</v>
      </c>
      <c r="F45" s="70">
        <f t="shared" si="0"/>
        <v>5.6</v>
      </c>
      <c r="G45" s="67"/>
      <c r="H45" s="71"/>
      <c r="I45" s="67" t="s">
        <v>132</v>
      </c>
      <c r="J45" s="69">
        <v>5.6</v>
      </c>
      <c r="K45" s="70"/>
    </row>
    <row r="46" spans="1:11" ht="37.5">
      <c r="A46" s="66"/>
      <c r="B46" s="67"/>
      <c r="C46" s="68"/>
      <c r="D46" s="69">
        <v>9.2</v>
      </c>
      <c r="E46" s="67" t="s">
        <v>133</v>
      </c>
      <c r="F46" s="70">
        <f t="shared" si="0"/>
        <v>9.2</v>
      </c>
      <c r="G46" s="67"/>
      <c r="H46" s="71"/>
      <c r="I46" s="67" t="s">
        <v>133</v>
      </c>
      <c r="J46" s="69">
        <v>9.2</v>
      </c>
      <c r="K46" s="70"/>
    </row>
    <row r="47" spans="1:11" ht="37.5">
      <c r="A47" s="66"/>
      <c r="B47" s="67"/>
      <c r="C47" s="68"/>
      <c r="D47" s="69">
        <v>5.6</v>
      </c>
      <c r="E47" s="67" t="s">
        <v>134</v>
      </c>
      <c r="F47" s="70">
        <f t="shared" si="0"/>
        <v>5.6</v>
      </c>
      <c r="G47" s="67"/>
      <c r="H47" s="71"/>
      <c r="I47" s="67" t="s">
        <v>134</v>
      </c>
      <c r="J47" s="69">
        <v>5.6</v>
      </c>
      <c r="K47" s="70"/>
    </row>
    <row r="48" spans="1:11" ht="37.5">
      <c r="A48" s="66"/>
      <c r="B48" s="67"/>
      <c r="C48" s="68"/>
      <c r="D48" s="69">
        <v>5.6</v>
      </c>
      <c r="E48" s="67" t="s">
        <v>135</v>
      </c>
      <c r="F48" s="70">
        <f t="shared" si="0"/>
        <v>5.6</v>
      </c>
      <c r="G48" s="67"/>
      <c r="H48" s="71"/>
      <c r="I48" s="67" t="s">
        <v>135</v>
      </c>
      <c r="J48" s="69">
        <v>5.6</v>
      </c>
      <c r="K48" s="70"/>
    </row>
    <row r="49" spans="1:11" ht="37.5">
      <c r="A49" s="66"/>
      <c r="B49" s="67"/>
      <c r="C49" s="68"/>
      <c r="D49" s="69">
        <v>5.6</v>
      </c>
      <c r="E49" s="67" t="s">
        <v>136</v>
      </c>
      <c r="F49" s="70">
        <f t="shared" si="0"/>
        <v>5.6</v>
      </c>
      <c r="G49" s="67"/>
      <c r="H49" s="71"/>
      <c r="I49" s="67" t="s">
        <v>136</v>
      </c>
      <c r="J49" s="69">
        <v>5.6</v>
      </c>
      <c r="K49" s="70"/>
    </row>
    <row r="50" spans="1:11" ht="37.5">
      <c r="A50" s="66"/>
      <c r="B50" s="67"/>
      <c r="C50" s="68"/>
      <c r="D50" s="69">
        <v>9.2</v>
      </c>
      <c r="E50" s="67" t="s">
        <v>137</v>
      </c>
      <c r="F50" s="70">
        <f t="shared" si="0"/>
        <v>9.2</v>
      </c>
      <c r="G50" s="67"/>
      <c r="H50" s="71"/>
      <c r="I50" s="67" t="s">
        <v>137</v>
      </c>
      <c r="J50" s="69">
        <v>9.2</v>
      </c>
      <c r="K50" s="70"/>
    </row>
    <row r="51" spans="1:11" ht="37.5">
      <c r="A51" s="66"/>
      <c r="B51" s="67"/>
      <c r="C51" s="68"/>
      <c r="D51" s="69">
        <v>28.6</v>
      </c>
      <c r="E51" s="67" t="s">
        <v>138</v>
      </c>
      <c r="F51" s="70">
        <f t="shared" si="0"/>
        <v>28.6</v>
      </c>
      <c r="G51" s="67"/>
      <c r="H51" s="71"/>
      <c r="I51" s="67" t="s">
        <v>138</v>
      </c>
      <c r="J51" s="69">
        <v>28.6</v>
      </c>
      <c r="K51" s="70"/>
    </row>
    <row r="52" spans="1:11" ht="18.75">
      <c r="A52" s="66"/>
      <c r="B52" s="67"/>
      <c r="C52" s="68"/>
      <c r="D52" s="69">
        <v>34.8</v>
      </c>
      <c r="E52" s="67" t="s">
        <v>139</v>
      </c>
      <c r="F52" s="70">
        <f t="shared" si="0"/>
        <v>34.8</v>
      </c>
      <c r="G52" s="67"/>
      <c r="H52" s="71"/>
      <c r="I52" s="67" t="s">
        <v>139</v>
      </c>
      <c r="J52" s="69">
        <v>34.8</v>
      </c>
      <c r="K52" s="70"/>
    </row>
    <row r="53" spans="1:11" ht="37.5">
      <c r="A53" s="66"/>
      <c r="B53" s="67"/>
      <c r="C53" s="68"/>
      <c r="D53" s="69">
        <v>8</v>
      </c>
      <c r="E53" s="67" t="s">
        <v>140</v>
      </c>
      <c r="F53" s="70">
        <f t="shared" si="0"/>
        <v>8</v>
      </c>
      <c r="G53" s="67"/>
      <c r="H53" s="71"/>
      <c r="I53" s="67" t="s">
        <v>140</v>
      </c>
      <c r="J53" s="69">
        <v>8</v>
      </c>
      <c r="K53" s="70"/>
    </row>
    <row r="54" spans="1:11" ht="37.5">
      <c r="A54" s="66"/>
      <c r="B54" s="67"/>
      <c r="C54" s="68"/>
      <c r="D54" s="69">
        <v>7</v>
      </c>
      <c r="E54" s="67" t="s">
        <v>141</v>
      </c>
      <c r="F54" s="70">
        <f t="shared" si="0"/>
        <v>7</v>
      </c>
      <c r="G54" s="67"/>
      <c r="H54" s="71"/>
      <c r="I54" s="67" t="s">
        <v>141</v>
      </c>
      <c r="J54" s="69">
        <v>7</v>
      </c>
      <c r="K54" s="70"/>
    </row>
    <row r="55" spans="1:11" ht="37.5">
      <c r="A55" s="66"/>
      <c r="B55" s="67"/>
      <c r="C55" s="68"/>
      <c r="D55" s="69">
        <v>16.1</v>
      </c>
      <c r="E55" s="67" t="s">
        <v>142</v>
      </c>
      <c r="F55" s="70">
        <f t="shared" si="0"/>
        <v>16.1</v>
      </c>
      <c r="G55" s="67"/>
      <c r="H55" s="71"/>
      <c r="I55" s="67" t="s">
        <v>142</v>
      </c>
      <c r="J55" s="69">
        <v>16.1</v>
      </c>
      <c r="K55" s="70"/>
    </row>
    <row r="56" spans="1:11" ht="75">
      <c r="A56" s="66"/>
      <c r="B56" s="67"/>
      <c r="C56" s="68"/>
      <c r="D56" s="69">
        <v>0.3</v>
      </c>
      <c r="E56" s="67" t="s">
        <v>143</v>
      </c>
      <c r="F56" s="70">
        <f t="shared" si="0"/>
        <v>0.3</v>
      </c>
      <c r="G56" s="67"/>
      <c r="H56" s="71"/>
      <c r="I56" s="67" t="s">
        <v>143</v>
      </c>
      <c r="J56" s="69">
        <v>0.3</v>
      </c>
      <c r="K56" s="70"/>
    </row>
    <row r="57" spans="1:11" ht="18.75">
      <c r="A57" s="66"/>
      <c r="B57" s="67"/>
      <c r="C57" s="68"/>
      <c r="D57" s="69">
        <v>21.7</v>
      </c>
      <c r="E57" s="67" t="s">
        <v>144</v>
      </c>
      <c r="F57" s="70">
        <f t="shared" si="0"/>
        <v>21.7</v>
      </c>
      <c r="G57" s="67"/>
      <c r="H57" s="71"/>
      <c r="I57" s="67" t="s">
        <v>144</v>
      </c>
      <c r="J57" s="69">
        <v>21.7</v>
      </c>
      <c r="K57" s="70"/>
    </row>
    <row r="58" spans="1:11" ht="18.75">
      <c r="A58" s="66"/>
      <c r="B58" s="67"/>
      <c r="C58" s="68"/>
      <c r="D58" s="69">
        <v>3</v>
      </c>
      <c r="E58" s="67" t="s">
        <v>145</v>
      </c>
      <c r="F58" s="70">
        <f t="shared" si="0"/>
        <v>3</v>
      </c>
      <c r="G58" s="67"/>
      <c r="H58" s="71"/>
      <c r="I58" s="67" t="s">
        <v>145</v>
      </c>
      <c r="J58" s="69">
        <v>3</v>
      </c>
      <c r="K58" s="70"/>
    </row>
    <row r="59" spans="1:11" ht="37.5">
      <c r="A59" s="66"/>
      <c r="B59" s="67"/>
      <c r="C59" s="68"/>
      <c r="D59" s="69">
        <v>8</v>
      </c>
      <c r="E59" s="67" t="s">
        <v>146</v>
      </c>
      <c r="F59" s="70">
        <f t="shared" si="0"/>
        <v>8</v>
      </c>
      <c r="G59" s="67"/>
      <c r="H59" s="71"/>
      <c r="I59" s="67" t="s">
        <v>146</v>
      </c>
      <c r="J59" s="69">
        <v>8</v>
      </c>
      <c r="K59" s="70"/>
    </row>
    <row r="60" spans="1:11" ht="37.5">
      <c r="A60" s="66"/>
      <c r="B60" s="67"/>
      <c r="C60" s="68"/>
      <c r="D60" s="69">
        <v>7</v>
      </c>
      <c r="E60" s="67" t="s">
        <v>147</v>
      </c>
      <c r="F60" s="70">
        <f t="shared" si="0"/>
        <v>7</v>
      </c>
      <c r="G60" s="67"/>
      <c r="H60" s="71"/>
      <c r="I60" s="67" t="s">
        <v>147</v>
      </c>
      <c r="J60" s="69">
        <v>7</v>
      </c>
      <c r="K60" s="70"/>
    </row>
    <row r="61" spans="1:11" ht="18.75">
      <c r="A61" s="66"/>
      <c r="B61" s="67"/>
      <c r="C61" s="68"/>
      <c r="D61" s="69">
        <v>28.6</v>
      </c>
      <c r="E61" s="67" t="s">
        <v>148</v>
      </c>
      <c r="F61" s="70">
        <f t="shared" si="0"/>
        <v>28.6</v>
      </c>
      <c r="G61" s="67"/>
      <c r="H61" s="71"/>
      <c r="I61" s="67" t="s">
        <v>148</v>
      </c>
      <c r="J61" s="69">
        <v>28.6</v>
      </c>
      <c r="K61" s="70"/>
    </row>
    <row r="62" spans="1:11" ht="18.75">
      <c r="A62" s="66"/>
      <c r="B62" s="67"/>
      <c r="C62" s="68"/>
      <c r="D62" s="69">
        <v>1.6</v>
      </c>
      <c r="E62" s="67" t="s">
        <v>149</v>
      </c>
      <c r="F62" s="70">
        <f t="shared" si="0"/>
        <v>1.6</v>
      </c>
      <c r="G62" s="67"/>
      <c r="H62" s="71"/>
      <c r="I62" s="67" t="s">
        <v>149</v>
      </c>
      <c r="J62" s="69">
        <v>1.6</v>
      </c>
      <c r="K62" s="70"/>
    </row>
    <row r="63" spans="1:11" ht="18.75">
      <c r="A63" s="66"/>
      <c r="B63" s="67"/>
      <c r="C63" s="68"/>
      <c r="D63" s="69">
        <v>10.1</v>
      </c>
      <c r="E63" s="67" t="s">
        <v>150</v>
      </c>
      <c r="F63" s="70">
        <f t="shared" si="0"/>
        <v>10.1</v>
      </c>
      <c r="G63" s="67"/>
      <c r="H63" s="71"/>
      <c r="I63" s="67" t="s">
        <v>150</v>
      </c>
      <c r="J63" s="69">
        <v>10.1</v>
      </c>
      <c r="K63" s="70"/>
    </row>
    <row r="64" spans="1:11" ht="18.75">
      <c r="A64" s="66"/>
      <c r="B64" s="67"/>
      <c r="C64" s="68"/>
      <c r="D64" s="69">
        <v>12.5</v>
      </c>
      <c r="E64" s="67" t="s">
        <v>151</v>
      </c>
      <c r="F64" s="70">
        <f t="shared" si="0"/>
        <v>12.5</v>
      </c>
      <c r="G64" s="67"/>
      <c r="H64" s="71"/>
      <c r="I64" s="67" t="s">
        <v>151</v>
      </c>
      <c r="J64" s="69">
        <v>12.5</v>
      </c>
      <c r="K64" s="70"/>
    </row>
    <row r="65" spans="1:11" ht="18.75">
      <c r="A65" s="66"/>
      <c r="B65" s="67"/>
      <c r="C65" s="68"/>
      <c r="D65" s="69">
        <v>4.2</v>
      </c>
      <c r="E65" s="67" t="s">
        <v>152</v>
      </c>
      <c r="F65" s="70">
        <f t="shared" si="0"/>
        <v>4.2</v>
      </c>
      <c r="G65" s="67"/>
      <c r="H65" s="71"/>
      <c r="I65" s="67" t="s">
        <v>152</v>
      </c>
      <c r="J65" s="69">
        <v>4.2</v>
      </c>
      <c r="K65" s="70"/>
    </row>
    <row r="66" spans="1:11" ht="18.75">
      <c r="A66" s="66"/>
      <c r="B66" s="67"/>
      <c r="C66" s="68"/>
      <c r="D66" s="69">
        <v>0.5</v>
      </c>
      <c r="E66" s="67" t="s">
        <v>153</v>
      </c>
      <c r="F66" s="70">
        <f t="shared" si="0"/>
        <v>0.5</v>
      </c>
      <c r="G66" s="67"/>
      <c r="H66" s="71"/>
      <c r="I66" s="67" t="s">
        <v>153</v>
      </c>
      <c r="J66" s="69">
        <v>0.5</v>
      </c>
      <c r="K66" s="70"/>
    </row>
    <row r="67" spans="1:11" ht="18.75">
      <c r="A67" s="66"/>
      <c r="B67" s="67"/>
      <c r="C67" s="68"/>
      <c r="D67" s="69">
        <v>0.4</v>
      </c>
      <c r="E67" s="67" t="s">
        <v>154</v>
      </c>
      <c r="F67" s="70">
        <f t="shared" si="0"/>
        <v>0.4</v>
      </c>
      <c r="G67" s="67"/>
      <c r="H67" s="71"/>
      <c r="I67" s="67" t="s">
        <v>154</v>
      </c>
      <c r="J67" s="69">
        <v>0.4</v>
      </c>
      <c r="K67" s="70"/>
    </row>
    <row r="68" spans="1:11" ht="18.75">
      <c r="A68" s="66"/>
      <c r="B68" s="67"/>
      <c r="C68" s="68"/>
      <c r="D68" s="69">
        <v>2.5</v>
      </c>
      <c r="E68" s="67" t="s">
        <v>155</v>
      </c>
      <c r="F68" s="70">
        <f t="shared" si="0"/>
        <v>2.5</v>
      </c>
      <c r="G68" s="67"/>
      <c r="H68" s="71"/>
      <c r="I68" s="67" t="s">
        <v>155</v>
      </c>
      <c r="J68" s="69">
        <v>2.5</v>
      </c>
      <c r="K68" s="70"/>
    </row>
    <row r="69" spans="1:11" ht="18.75">
      <c r="A69" s="66"/>
      <c r="B69" s="67"/>
      <c r="C69" s="68"/>
      <c r="D69" s="69">
        <v>3</v>
      </c>
      <c r="E69" s="67" t="s">
        <v>156</v>
      </c>
      <c r="F69" s="70">
        <f t="shared" si="0"/>
        <v>3</v>
      </c>
      <c r="G69" s="67"/>
      <c r="H69" s="71"/>
      <c r="I69" s="67" t="s">
        <v>156</v>
      </c>
      <c r="J69" s="69">
        <v>3</v>
      </c>
      <c r="K69" s="70"/>
    </row>
    <row r="70" spans="1:11" ht="18.75">
      <c r="A70" s="66"/>
      <c r="B70" s="67"/>
      <c r="C70" s="68"/>
      <c r="D70" s="69">
        <v>11.7</v>
      </c>
      <c r="E70" s="67" t="s">
        <v>157</v>
      </c>
      <c r="F70" s="70">
        <f t="shared" si="0"/>
        <v>11.7</v>
      </c>
      <c r="G70" s="67"/>
      <c r="H70" s="71"/>
      <c r="I70" s="67" t="s">
        <v>157</v>
      </c>
      <c r="J70" s="69">
        <v>11.7</v>
      </c>
      <c r="K70" s="70"/>
    </row>
    <row r="71" spans="1:11" ht="18.75">
      <c r="A71" s="66"/>
      <c r="B71" s="67"/>
      <c r="C71" s="68"/>
      <c r="D71" s="69">
        <v>12.7</v>
      </c>
      <c r="E71" s="67" t="s">
        <v>158</v>
      </c>
      <c r="F71" s="70">
        <f t="shared" si="0"/>
        <v>12.7</v>
      </c>
      <c r="G71" s="67"/>
      <c r="H71" s="71"/>
      <c r="I71" s="67" t="s">
        <v>158</v>
      </c>
      <c r="J71" s="69">
        <v>12.7</v>
      </c>
      <c r="K71" s="70"/>
    </row>
    <row r="72" spans="1:11" ht="18.75">
      <c r="A72" s="66"/>
      <c r="B72" s="67"/>
      <c r="C72" s="68"/>
      <c r="D72" s="69">
        <v>0.8</v>
      </c>
      <c r="E72" s="67" t="s">
        <v>159</v>
      </c>
      <c r="F72" s="70">
        <f t="shared" si="0"/>
        <v>0.8</v>
      </c>
      <c r="G72" s="67"/>
      <c r="H72" s="71"/>
      <c r="I72" s="67" t="s">
        <v>159</v>
      </c>
      <c r="J72" s="69">
        <v>0.8</v>
      </c>
      <c r="K72" s="70"/>
    </row>
    <row r="73" spans="1:11" ht="112.5">
      <c r="A73" s="66">
        <v>2</v>
      </c>
      <c r="B73" s="67" t="s">
        <v>160</v>
      </c>
      <c r="C73" s="68"/>
      <c r="D73" s="69">
        <v>5.1</v>
      </c>
      <c r="E73" s="67" t="s">
        <v>161</v>
      </c>
      <c r="F73" s="70">
        <f t="shared" si="0"/>
        <v>5.1</v>
      </c>
      <c r="G73" s="67"/>
      <c r="H73" s="71"/>
      <c r="I73" s="67" t="s">
        <v>161</v>
      </c>
      <c r="J73" s="69">
        <v>5.1</v>
      </c>
      <c r="K73" s="70"/>
    </row>
    <row r="74" spans="1:11" ht="93.75">
      <c r="A74" s="66">
        <v>3</v>
      </c>
      <c r="B74" s="67" t="s">
        <v>162</v>
      </c>
      <c r="C74" s="68"/>
      <c r="D74" s="69">
        <v>1.7</v>
      </c>
      <c r="E74" s="67" t="s">
        <v>163</v>
      </c>
      <c r="F74" s="70">
        <f t="shared" si="0"/>
        <v>1.7</v>
      </c>
      <c r="G74" s="67"/>
      <c r="H74" s="71"/>
      <c r="I74" s="67" t="s">
        <v>163</v>
      </c>
      <c r="J74" s="69">
        <v>1.7</v>
      </c>
      <c r="K74" s="70"/>
    </row>
    <row r="75" spans="1:11" ht="93.75">
      <c r="A75" s="66">
        <v>4</v>
      </c>
      <c r="B75" s="67" t="s">
        <v>164</v>
      </c>
      <c r="C75" s="68"/>
      <c r="D75" s="69">
        <v>50</v>
      </c>
      <c r="E75" s="67" t="s">
        <v>165</v>
      </c>
      <c r="F75" s="70">
        <f t="shared" si="0"/>
        <v>50</v>
      </c>
      <c r="G75" s="67"/>
      <c r="H75" s="71"/>
      <c r="I75" s="67" t="s">
        <v>165</v>
      </c>
      <c r="J75" s="69">
        <v>50</v>
      </c>
      <c r="K75" s="70"/>
    </row>
    <row r="76" spans="1:11" ht="112.5">
      <c r="A76" s="66">
        <v>5</v>
      </c>
      <c r="B76" s="67" t="s">
        <v>166</v>
      </c>
      <c r="C76" s="68"/>
      <c r="D76" s="69">
        <v>71.9</v>
      </c>
      <c r="E76" s="67" t="s">
        <v>167</v>
      </c>
      <c r="F76" s="70">
        <f t="shared" si="0"/>
        <v>71.9</v>
      </c>
      <c r="G76" s="67"/>
      <c r="H76" s="71"/>
      <c r="I76" s="67" t="s">
        <v>167</v>
      </c>
      <c r="J76" s="69">
        <v>71.9</v>
      </c>
      <c r="K76" s="70"/>
    </row>
    <row r="77" spans="1:11" ht="37.5">
      <c r="A77" s="66">
        <v>6</v>
      </c>
      <c r="B77" s="67" t="s">
        <v>168</v>
      </c>
      <c r="C77" s="68"/>
      <c r="D77" s="69">
        <v>0.02</v>
      </c>
      <c r="E77" s="67" t="s">
        <v>169</v>
      </c>
      <c r="F77" s="70">
        <f t="shared" si="0"/>
        <v>0.02</v>
      </c>
      <c r="G77" s="67"/>
      <c r="H77" s="71"/>
      <c r="I77" s="67" t="s">
        <v>169</v>
      </c>
      <c r="J77" s="69">
        <v>0.02</v>
      </c>
      <c r="K77" s="70"/>
    </row>
    <row r="78" spans="1:11" ht="75">
      <c r="A78" s="66">
        <v>7</v>
      </c>
      <c r="B78" s="73" t="s">
        <v>170</v>
      </c>
      <c r="C78" s="68"/>
      <c r="D78" s="69">
        <v>10.5</v>
      </c>
      <c r="E78" s="67" t="s">
        <v>171</v>
      </c>
      <c r="F78" s="70">
        <f t="shared" si="0"/>
        <v>10.5</v>
      </c>
      <c r="G78" s="67"/>
      <c r="H78" s="71"/>
      <c r="I78" s="67" t="s">
        <v>171</v>
      </c>
      <c r="J78" s="69">
        <v>10.5</v>
      </c>
      <c r="K78" s="70"/>
    </row>
    <row r="79" spans="1:11" ht="18.75">
      <c r="A79" s="66"/>
      <c r="B79" s="73"/>
      <c r="C79" s="68"/>
      <c r="D79" s="69">
        <v>3.8</v>
      </c>
      <c r="E79" s="67" t="s">
        <v>172</v>
      </c>
      <c r="F79" s="70">
        <f t="shared" si="0"/>
        <v>3.8</v>
      </c>
      <c r="G79" s="67"/>
      <c r="H79" s="71"/>
      <c r="I79" s="67" t="s">
        <v>172</v>
      </c>
      <c r="J79" s="69">
        <v>3.8</v>
      </c>
      <c r="K79" s="70"/>
    </row>
    <row r="80" spans="1:11" ht="37.5">
      <c r="A80" s="66"/>
      <c r="B80" s="73"/>
      <c r="C80" s="68"/>
      <c r="D80" s="69">
        <v>3.6</v>
      </c>
      <c r="E80" s="67" t="s">
        <v>173</v>
      </c>
      <c r="F80" s="70">
        <f t="shared" si="0"/>
        <v>3.6</v>
      </c>
      <c r="G80" s="67"/>
      <c r="H80" s="71"/>
      <c r="I80" s="67" t="s">
        <v>173</v>
      </c>
      <c r="J80" s="69">
        <v>3.6</v>
      </c>
      <c r="K80" s="70"/>
    </row>
    <row r="81" spans="1:11" ht="37.5">
      <c r="A81" s="66"/>
      <c r="B81" s="72"/>
      <c r="C81" s="68"/>
      <c r="D81" s="69">
        <v>3.1</v>
      </c>
      <c r="E81" s="67" t="s">
        <v>174</v>
      </c>
      <c r="F81" s="70">
        <f t="shared" si="0"/>
        <v>3.1</v>
      </c>
      <c r="G81" s="67"/>
      <c r="H81" s="71"/>
      <c r="I81" s="67" t="s">
        <v>174</v>
      </c>
      <c r="J81" s="69">
        <v>3.1</v>
      </c>
      <c r="K81" s="70"/>
    </row>
    <row r="82" spans="1:11" ht="20.25">
      <c r="A82" s="66"/>
      <c r="B82" s="72"/>
      <c r="C82" s="68"/>
      <c r="D82" s="69">
        <v>1.9</v>
      </c>
      <c r="E82" s="67" t="s">
        <v>175</v>
      </c>
      <c r="F82" s="70">
        <f t="shared" si="0"/>
        <v>1.9</v>
      </c>
      <c r="G82" s="67"/>
      <c r="H82" s="71"/>
      <c r="I82" s="67" t="s">
        <v>175</v>
      </c>
      <c r="J82" s="69">
        <v>1.9</v>
      </c>
      <c r="K82" s="70"/>
    </row>
    <row r="83" spans="1:11" ht="56.25">
      <c r="A83" s="66"/>
      <c r="B83" s="72"/>
      <c r="C83" s="68"/>
      <c r="D83" s="69">
        <v>4.5</v>
      </c>
      <c r="E83" s="67" t="s">
        <v>176</v>
      </c>
      <c r="F83" s="70">
        <f t="shared" si="0"/>
        <v>4.5</v>
      </c>
      <c r="G83" s="67"/>
      <c r="H83" s="71"/>
      <c r="I83" s="67" t="s">
        <v>176</v>
      </c>
      <c r="J83" s="69">
        <v>4.5</v>
      </c>
      <c r="K83" s="70"/>
    </row>
    <row r="84" spans="1:11" ht="37.5">
      <c r="A84" s="66"/>
      <c r="B84" s="72"/>
      <c r="C84" s="68"/>
      <c r="D84" s="69">
        <v>3.7</v>
      </c>
      <c r="E84" s="67" t="s">
        <v>177</v>
      </c>
      <c r="F84" s="70">
        <f t="shared" si="0"/>
        <v>3.7</v>
      </c>
      <c r="G84" s="67"/>
      <c r="H84" s="71"/>
      <c r="I84" s="67" t="s">
        <v>177</v>
      </c>
      <c r="J84" s="69">
        <v>3.7</v>
      </c>
      <c r="K84" s="70"/>
    </row>
    <row r="85" spans="1:11" ht="37.5">
      <c r="A85" s="66"/>
      <c r="B85" s="72"/>
      <c r="C85" s="68"/>
      <c r="D85" s="69">
        <v>3.7</v>
      </c>
      <c r="E85" s="67" t="s">
        <v>178</v>
      </c>
      <c r="F85" s="70">
        <f t="shared" si="0"/>
        <v>3.7</v>
      </c>
      <c r="G85" s="67"/>
      <c r="H85" s="71"/>
      <c r="I85" s="67" t="s">
        <v>178</v>
      </c>
      <c r="J85" s="69">
        <v>3.7</v>
      </c>
      <c r="K85" s="70"/>
    </row>
    <row r="86" spans="1:11" ht="20.25">
      <c r="A86" s="66"/>
      <c r="B86" s="72"/>
      <c r="C86" s="68"/>
      <c r="D86" s="69">
        <v>2.1</v>
      </c>
      <c r="E86" s="67" t="s">
        <v>179</v>
      </c>
      <c r="F86" s="70">
        <f t="shared" si="0"/>
        <v>2.1</v>
      </c>
      <c r="G86" s="67"/>
      <c r="H86" s="71"/>
      <c r="I86" s="67" t="s">
        <v>179</v>
      </c>
      <c r="J86" s="69">
        <v>2.1</v>
      </c>
      <c r="K86" s="70"/>
    </row>
    <row r="87" spans="1:11" ht="37.5">
      <c r="A87" s="66"/>
      <c r="B87" s="72"/>
      <c r="C87" s="68"/>
      <c r="D87" s="69">
        <v>1</v>
      </c>
      <c r="E87" s="67" t="s">
        <v>180</v>
      </c>
      <c r="F87" s="70">
        <f t="shared" si="0"/>
        <v>1</v>
      </c>
      <c r="G87" s="67"/>
      <c r="H87" s="71"/>
      <c r="I87" s="67" t="s">
        <v>180</v>
      </c>
      <c r="J87" s="69">
        <v>1</v>
      </c>
      <c r="K87" s="70"/>
    </row>
    <row r="88" spans="1:11" ht="37.5">
      <c r="A88" s="66"/>
      <c r="B88" s="72"/>
      <c r="C88" s="68"/>
      <c r="D88" s="69">
        <v>3.1</v>
      </c>
      <c r="E88" s="67" t="s">
        <v>181</v>
      </c>
      <c r="F88" s="70">
        <f t="shared" si="0"/>
        <v>3.1</v>
      </c>
      <c r="G88" s="67"/>
      <c r="H88" s="71"/>
      <c r="I88" s="67" t="s">
        <v>181</v>
      </c>
      <c r="J88" s="69">
        <v>3.1</v>
      </c>
      <c r="K88" s="70"/>
    </row>
    <row r="89" spans="1:11" ht="20.25">
      <c r="A89" s="66"/>
      <c r="B89" s="72"/>
      <c r="C89" s="68"/>
      <c r="D89" s="69">
        <v>3.2</v>
      </c>
      <c r="E89" s="67" t="s">
        <v>182</v>
      </c>
      <c r="F89" s="70">
        <f t="shared" si="0"/>
        <v>3.2</v>
      </c>
      <c r="G89" s="67"/>
      <c r="H89" s="71"/>
      <c r="I89" s="67" t="s">
        <v>182</v>
      </c>
      <c r="J89" s="69">
        <v>3.2</v>
      </c>
      <c r="K89" s="70"/>
    </row>
    <row r="90" spans="1:11" ht="20.25">
      <c r="A90" s="66"/>
      <c r="B90" s="72"/>
      <c r="C90" s="68"/>
      <c r="D90" s="69">
        <v>0.9</v>
      </c>
      <c r="E90" s="67" t="s">
        <v>183</v>
      </c>
      <c r="F90" s="70">
        <f t="shared" si="0"/>
        <v>0.9</v>
      </c>
      <c r="G90" s="67"/>
      <c r="H90" s="71"/>
      <c r="I90" s="67" t="s">
        <v>183</v>
      </c>
      <c r="J90" s="69">
        <v>0.9</v>
      </c>
      <c r="K90" s="70"/>
    </row>
    <row r="91" spans="1:11" ht="20.25">
      <c r="A91" s="66"/>
      <c r="B91" s="72"/>
      <c r="C91" s="68"/>
      <c r="D91" s="69">
        <v>1.6</v>
      </c>
      <c r="E91" s="67" t="s">
        <v>184</v>
      </c>
      <c r="F91" s="70">
        <f t="shared" si="0"/>
        <v>1.6</v>
      </c>
      <c r="G91" s="67"/>
      <c r="H91" s="71"/>
      <c r="I91" s="67" t="s">
        <v>184</v>
      </c>
      <c r="J91" s="69">
        <v>1.6</v>
      </c>
      <c r="K91" s="70"/>
    </row>
    <row r="92" spans="1:11" ht="20.25">
      <c r="A92" s="66"/>
      <c r="B92" s="72"/>
      <c r="C92" s="68"/>
      <c r="D92" s="69">
        <v>3.5</v>
      </c>
      <c r="E92" s="67" t="s">
        <v>185</v>
      </c>
      <c r="F92" s="70">
        <f t="shared" si="0"/>
        <v>3.5</v>
      </c>
      <c r="G92" s="67"/>
      <c r="H92" s="71"/>
      <c r="I92" s="67" t="s">
        <v>185</v>
      </c>
      <c r="J92" s="69">
        <v>3.5</v>
      </c>
      <c r="K92" s="70"/>
    </row>
    <row r="93" spans="1:11" ht="20.25">
      <c r="A93" s="66"/>
      <c r="B93" s="72"/>
      <c r="C93" s="68"/>
      <c r="D93" s="69">
        <v>3.1</v>
      </c>
      <c r="E93" s="67" t="s">
        <v>186</v>
      </c>
      <c r="F93" s="70">
        <f t="shared" si="0"/>
        <v>3.1</v>
      </c>
      <c r="G93" s="67"/>
      <c r="H93" s="71"/>
      <c r="I93" s="67" t="s">
        <v>186</v>
      </c>
      <c r="J93" s="69">
        <v>3.1</v>
      </c>
      <c r="K93" s="70"/>
    </row>
    <row r="94" spans="1:11" ht="37.5">
      <c r="A94" s="66"/>
      <c r="B94" s="72"/>
      <c r="C94" s="68"/>
      <c r="D94" s="69">
        <v>3.4</v>
      </c>
      <c r="E94" s="67" t="s">
        <v>187</v>
      </c>
      <c r="F94" s="70">
        <f t="shared" si="0"/>
        <v>3.4</v>
      </c>
      <c r="G94" s="67"/>
      <c r="H94" s="71"/>
      <c r="I94" s="67" t="s">
        <v>187</v>
      </c>
      <c r="J94" s="69">
        <v>3.4</v>
      </c>
      <c r="K94" s="70"/>
    </row>
    <row r="95" spans="1:11" ht="141.75">
      <c r="A95" s="66">
        <v>8</v>
      </c>
      <c r="B95" s="72" t="s">
        <v>188</v>
      </c>
      <c r="C95" s="68"/>
      <c r="D95" s="69">
        <v>2.5</v>
      </c>
      <c r="E95" s="67" t="s">
        <v>189</v>
      </c>
      <c r="F95" s="70">
        <f t="shared" si="0"/>
        <v>2.5</v>
      </c>
      <c r="G95" s="67"/>
      <c r="H95" s="71"/>
      <c r="I95" s="67" t="s">
        <v>189</v>
      </c>
      <c r="J95" s="69">
        <v>2.5</v>
      </c>
      <c r="K95" s="70"/>
    </row>
    <row r="96" spans="1:11" ht="37.5">
      <c r="A96" s="66"/>
      <c r="B96" s="72"/>
      <c r="C96" s="68"/>
      <c r="D96" s="69">
        <v>4</v>
      </c>
      <c r="E96" s="67" t="s">
        <v>190</v>
      </c>
      <c r="F96" s="70">
        <f t="shared" si="0"/>
        <v>4</v>
      </c>
      <c r="G96" s="67"/>
      <c r="H96" s="71"/>
      <c r="I96" s="67" t="s">
        <v>191</v>
      </c>
      <c r="J96" s="69">
        <v>4</v>
      </c>
      <c r="K96" s="70"/>
    </row>
    <row r="97" spans="1:11" ht="20.25">
      <c r="A97" s="66"/>
      <c r="B97" s="72"/>
      <c r="C97" s="68"/>
      <c r="D97" s="69">
        <v>0.6</v>
      </c>
      <c r="E97" s="67" t="s">
        <v>192</v>
      </c>
      <c r="F97" s="70">
        <f t="shared" si="0"/>
        <v>0.6</v>
      </c>
      <c r="G97" s="67"/>
      <c r="H97" s="71"/>
      <c r="I97" s="67" t="s">
        <v>192</v>
      </c>
      <c r="J97" s="69">
        <v>0.6</v>
      </c>
      <c r="K97" s="70"/>
    </row>
    <row r="98" spans="1:11" ht="20.25">
      <c r="A98" s="66"/>
      <c r="B98" s="72"/>
      <c r="C98" s="68"/>
      <c r="D98" s="69">
        <v>6</v>
      </c>
      <c r="E98" s="67" t="s">
        <v>193</v>
      </c>
      <c r="F98" s="70">
        <f t="shared" si="0"/>
        <v>6</v>
      </c>
      <c r="G98" s="67"/>
      <c r="H98" s="71"/>
      <c r="I98" s="67" t="s">
        <v>193</v>
      </c>
      <c r="J98" s="69">
        <v>6</v>
      </c>
      <c r="K98" s="70"/>
    </row>
    <row r="99" spans="1:11" ht="19.5" customHeight="1">
      <c r="A99" s="74">
        <v>9</v>
      </c>
      <c r="B99" s="75" t="s">
        <v>194</v>
      </c>
      <c r="C99" s="71">
        <v>4.8</v>
      </c>
      <c r="D99" s="69"/>
      <c r="E99" s="75"/>
      <c r="F99" s="70">
        <f t="shared" si="0"/>
        <v>4.8</v>
      </c>
      <c r="G99" s="67"/>
      <c r="H99" s="71"/>
      <c r="I99" s="75"/>
      <c r="J99" s="69"/>
      <c r="K99" s="70"/>
    </row>
    <row r="100" spans="1:11" ht="18.75">
      <c r="A100" s="76"/>
      <c r="B100" s="76" t="s">
        <v>195</v>
      </c>
      <c r="C100" s="70">
        <f>SUM(C7:C99)</f>
        <v>4.8</v>
      </c>
      <c r="D100" s="77">
        <f>SUM(D7:D99)</f>
        <v>701.1200000000002</v>
      </c>
      <c r="E100" s="75"/>
      <c r="F100" s="70">
        <f>SUM(F7:F99)</f>
        <v>705.9200000000002</v>
      </c>
      <c r="G100" s="75"/>
      <c r="H100" s="70">
        <f>SUM(H7:H99)</f>
        <v>0</v>
      </c>
      <c r="I100" s="75"/>
      <c r="J100" s="70">
        <f>SUM(J7:J99)</f>
        <v>701.1200000000002</v>
      </c>
      <c r="K100" s="70">
        <f>F100-H100-J100</f>
        <v>4.7999999999999545</v>
      </c>
    </row>
    <row r="101" spans="1:11" ht="1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4" spans="2:5" ht="15">
      <c r="B104" s="61" t="s">
        <v>20</v>
      </c>
      <c r="C104" s="61" t="s">
        <v>196</v>
      </c>
      <c r="E104" s="61" t="s">
        <v>197</v>
      </c>
    </row>
    <row r="107" spans="2:5" ht="15">
      <c r="B107" s="61" t="s">
        <v>23</v>
      </c>
      <c r="C107" s="61" t="s">
        <v>196</v>
      </c>
      <c r="E107" s="61" t="s">
        <v>198</v>
      </c>
    </row>
  </sheetData>
  <sheetProtection selectLockedCells="1" selectUnlockedCells="1"/>
  <mergeCells count="7">
    <mergeCell ref="J1:K1"/>
    <mergeCell ref="A5:A6"/>
    <mergeCell ref="B5:B6"/>
    <mergeCell ref="C5:E5"/>
    <mergeCell ref="F5:F6"/>
    <mergeCell ref="G5:J5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zoomScalePageLayoutView="0" workbookViewId="0" topLeftCell="A1">
      <selection activeCell="H20" sqref="H20"/>
    </sheetView>
  </sheetViews>
  <sheetFormatPr defaultColWidth="11.57421875" defaultRowHeight="12.75"/>
  <cols>
    <col min="1" max="1" width="8.8515625" style="0" customWidth="1"/>
    <col min="2" max="2" width="25.7109375" style="0" customWidth="1"/>
    <col min="3" max="3" width="13.7109375" style="0" customWidth="1"/>
    <col min="4" max="5" width="15.8515625" style="0" customWidth="1"/>
    <col min="6" max="6" width="21.7109375" style="0" customWidth="1"/>
    <col min="7" max="7" width="12.7109375" style="0" customWidth="1"/>
    <col min="8" max="8" width="15.7109375" style="0" customWidth="1"/>
    <col min="9" max="9" width="11.140625" style="0" customWidth="1"/>
    <col min="10" max="10" width="28.28125" style="0" customWidth="1"/>
    <col min="11" max="11" width="12.7109375" style="0" customWidth="1"/>
    <col min="12" max="12" width="14.57421875" style="0" customWidth="1"/>
  </cols>
  <sheetData>
    <row r="1" spans="4:10" ht="37.5" customHeight="1">
      <c r="D1" s="132" t="s">
        <v>199</v>
      </c>
      <c r="E1" s="132"/>
      <c r="F1" s="132"/>
      <c r="G1" s="132"/>
      <c r="H1" s="132"/>
      <c r="I1" s="132"/>
      <c r="J1" s="132"/>
    </row>
    <row r="2" spans="4:10" ht="12.75">
      <c r="D2" s="132"/>
      <c r="E2" s="132"/>
      <c r="F2" s="132"/>
      <c r="G2" s="132"/>
      <c r="H2" s="132"/>
      <c r="I2" s="132"/>
      <c r="J2" s="132"/>
    </row>
    <row r="3" spans="2:10" ht="21">
      <c r="B3" s="79" t="s">
        <v>200</v>
      </c>
      <c r="C3" s="79"/>
      <c r="D3" s="80"/>
      <c r="E3" s="80"/>
      <c r="F3" s="80"/>
      <c r="G3" s="80"/>
      <c r="H3" s="80"/>
      <c r="I3" s="81"/>
      <c r="J3" s="81"/>
    </row>
    <row r="5" spans="1:12" ht="46.5" customHeight="1">
      <c r="A5" s="128" t="s">
        <v>201</v>
      </c>
      <c r="B5" s="128" t="s">
        <v>202</v>
      </c>
      <c r="C5" s="128" t="s">
        <v>203</v>
      </c>
      <c r="D5" s="133" t="s">
        <v>204</v>
      </c>
      <c r="E5" s="133"/>
      <c r="F5" s="133"/>
      <c r="G5" s="128" t="s">
        <v>205</v>
      </c>
      <c r="H5" s="134" t="s">
        <v>206</v>
      </c>
      <c r="I5" s="134"/>
      <c r="J5" s="134"/>
      <c r="K5" s="134"/>
      <c r="L5" s="128" t="s">
        <v>207</v>
      </c>
    </row>
    <row r="6" spans="1:12" ht="88.5" customHeight="1">
      <c r="A6" s="128"/>
      <c r="B6" s="128"/>
      <c r="C6" s="128"/>
      <c r="D6" s="35" t="s">
        <v>208</v>
      </c>
      <c r="E6" s="35" t="s">
        <v>209</v>
      </c>
      <c r="F6" s="35" t="s">
        <v>210</v>
      </c>
      <c r="G6" s="128"/>
      <c r="H6" s="82" t="s">
        <v>211</v>
      </c>
      <c r="I6" s="82" t="s">
        <v>212</v>
      </c>
      <c r="J6" s="82" t="s">
        <v>213</v>
      </c>
      <c r="K6" s="82" t="s">
        <v>212</v>
      </c>
      <c r="L6" s="128"/>
    </row>
    <row r="7" spans="1:12" ht="29.25" customHeight="1">
      <c r="A7" s="39">
        <v>1</v>
      </c>
      <c r="B7" s="39" t="s">
        <v>214</v>
      </c>
      <c r="C7" s="83">
        <v>0</v>
      </c>
      <c r="D7" s="83">
        <v>350.965</v>
      </c>
      <c r="E7" s="39"/>
      <c r="F7" s="84"/>
      <c r="G7" s="85">
        <f>D7+C7</f>
        <v>350.965</v>
      </c>
      <c r="H7" s="53">
        <v>2210</v>
      </c>
      <c r="I7" s="85">
        <f>K7+K8+K9+K10+K11</f>
        <v>187.46</v>
      </c>
      <c r="J7" s="86" t="s">
        <v>215</v>
      </c>
      <c r="K7" s="87">
        <v>84.33</v>
      </c>
      <c r="L7" s="88"/>
    </row>
    <row r="8" spans="1:12" ht="14.25" customHeight="1">
      <c r="A8" s="39"/>
      <c r="B8" s="39"/>
      <c r="C8" s="83"/>
      <c r="D8" s="83"/>
      <c r="E8" s="39"/>
      <c r="F8" s="84"/>
      <c r="G8" s="85"/>
      <c r="H8" s="53"/>
      <c r="I8" s="85"/>
      <c r="J8" s="86" t="s">
        <v>216</v>
      </c>
      <c r="K8" s="87">
        <v>2.1</v>
      </c>
      <c r="L8" s="88"/>
    </row>
    <row r="9" spans="1:12" ht="18" customHeight="1">
      <c r="A9" s="39"/>
      <c r="B9" s="39"/>
      <c r="C9" s="83"/>
      <c r="D9" s="83"/>
      <c r="E9" s="39"/>
      <c r="F9" s="84"/>
      <c r="G9" s="85"/>
      <c r="H9" s="53"/>
      <c r="I9" s="85"/>
      <c r="J9" s="86" t="s">
        <v>217</v>
      </c>
      <c r="K9" s="87">
        <v>35.76</v>
      </c>
      <c r="L9" s="88"/>
    </row>
    <row r="10" spans="1:12" ht="18" customHeight="1">
      <c r="A10" s="39"/>
      <c r="B10" s="39"/>
      <c r="C10" s="83"/>
      <c r="D10" s="83"/>
      <c r="E10" s="39"/>
      <c r="F10" s="84"/>
      <c r="G10" s="85"/>
      <c r="H10" s="53"/>
      <c r="I10" s="85"/>
      <c r="J10" s="86" t="s">
        <v>218</v>
      </c>
      <c r="K10" s="87">
        <v>4.15</v>
      </c>
      <c r="L10" s="88"/>
    </row>
    <row r="11" spans="1:12" ht="15.75">
      <c r="A11" s="39"/>
      <c r="B11" s="89"/>
      <c r="C11" s="86"/>
      <c r="D11" s="86"/>
      <c r="E11" s="39"/>
      <c r="F11" s="86"/>
      <c r="G11" s="88"/>
      <c r="H11" s="53"/>
      <c r="I11" s="90"/>
      <c r="J11" s="89" t="s">
        <v>219</v>
      </c>
      <c r="K11" s="87">
        <v>61.12</v>
      </c>
      <c r="L11" s="88"/>
    </row>
    <row r="12" spans="1:12" ht="26.25">
      <c r="A12" s="39"/>
      <c r="B12" s="86"/>
      <c r="C12" s="86"/>
      <c r="D12" s="86"/>
      <c r="E12" s="86"/>
      <c r="F12" s="86"/>
      <c r="G12" s="88"/>
      <c r="H12" s="53">
        <v>2220</v>
      </c>
      <c r="I12" s="85">
        <f>K12+K13+K14</f>
        <v>10.031</v>
      </c>
      <c r="J12" s="89" t="s">
        <v>220</v>
      </c>
      <c r="K12" s="91">
        <v>2.611</v>
      </c>
      <c r="L12" s="88"/>
    </row>
    <row r="13" spans="1:12" ht="15.75">
      <c r="A13" s="39"/>
      <c r="B13" s="86"/>
      <c r="C13" s="86"/>
      <c r="D13" s="86"/>
      <c r="E13" s="86"/>
      <c r="F13" s="86"/>
      <c r="G13" s="88"/>
      <c r="H13" s="53"/>
      <c r="I13" s="85"/>
      <c r="J13" s="89" t="s">
        <v>221</v>
      </c>
      <c r="K13" s="91">
        <v>4.77</v>
      </c>
      <c r="L13" s="88"/>
    </row>
    <row r="14" spans="1:12" ht="15.75">
      <c r="A14" s="39"/>
      <c r="B14" s="86"/>
      <c r="C14" s="86"/>
      <c r="D14" s="86"/>
      <c r="E14" s="86"/>
      <c r="F14" s="86"/>
      <c r="G14" s="88"/>
      <c r="H14" s="53"/>
      <c r="I14" s="85"/>
      <c r="J14" s="89" t="s">
        <v>222</v>
      </c>
      <c r="K14" s="91">
        <v>2.65</v>
      </c>
      <c r="L14" s="88"/>
    </row>
    <row r="15" spans="1:12" ht="26.25">
      <c r="A15" s="39"/>
      <c r="B15" s="86"/>
      <c r="C15" s="86"/>
      <c r="D15" s="86"/>
      <c r="E15" s="86"/>
      <c r="F15" s="86"/>
      <c r="G15" s="88"/>
      <c r="H15" s="53">
        <v>2240</v>
      </c>
      <c r="I15" s="85">
        <f>K15+K16+K19+K20+K21+K26+K27+K28+K30+K29+K25+K17+K18+K22+K23+K24</f>
        <v>144.284</v>
      </c>
      <c r="J15" s="89" t="s">
        <v>223</v>
      </c>
      <c r="K15" s="91">
        <v>14.89</v>
      </c>
      <c r="L15" s="88"/>
    </row>
    <row r="16" spans="1:12" ht="26.25">
      <c r="A16" s="39"/>
      <c r="B16" s="86"/>
      <c r="C16" s="86"/>
      <c r="D16" s="86"/>
      <c r="E16" s="86"/>
      <c r="F16" s="86"/>
      <c r="G16" s="88"/>
      <c r="H16" s="53"/>
      <c r="I16" s="90"/>
      <c r="J16" s="89" t="s">
        <v>224</v>
      </c>
      <c r="K16" s="91">
        <v>31.54</v>
      </c>
      <c r="L16" s="88"/>
    </row>
    <row r="17" spans="1:12" ht="15.75">
      <c r="A17" s="39"/>
      <c r="B17" s="86"/>
      <c r="C17" s="86"/>
      <c r="D17" s="86"/>
      <c r="E17" s="86"/>
      <c r="F17" s="86"/>
      <c r="G17" s="88"/>
      <c r="H17" s="53"/>
      <c r="I17" s="90"/>
      <c r="J17" s="89" t="s">
        <v>225</v>
      </c>
      <c r="K17" s="91">
        <v>5.04</v>
      </c>
      <c r="L17" s="88"/>
    </row>
    <row r="18" spans="1:12" ht="15.75">
      <c r="A18" s="39"/>
      <c r="B18" s="86"/>
      <c r="C18" s="86"/>
      <c r="D18" s="86"/>
      <c r="E18" s="86"/>
      <c r="F18" s="86"/>
      <c r="G18" s="88"/>
      <c r="H18" s="53"/>
      <c r="I18" s="90"/>
      <c r="J18" s="89" t="s">
        <v>226</v>
      </c>
      <c r="K18" s="91">
        <v>4</v>
      </c>
      <c r="L18" s="88"/>
    </row>
    <row r="19" spans="1:12" ht="15.75">
      <c r="A19" s="39"/>
      <c r="B19" s="86"/>
      <c r="C19" s="86"/>
      <c r="D19" s="86"/>
      <c r="E19" s="86"/>
      <c r="F19" s="86"/>
      <c r="G19" s="88"/>
      <c r="H19" s="53"/>
      <c r="I19" s="90"/>
      <c r="J19" s="89" t="s">
        <v>227</v>
      </c>
      <c r="K19" s="91">
        <v>10.26</v>
      </c>
      <c r="L19" s="88"/>
    </row>
    <row r="20" spans="1:12" ht="15.75">
      <c r="A20" s="39"/>
      <c r="B20" s="86"/>
      <c r="C20" s="86"/>
      <c r="D20" s="86"/>
      <c r="E20" s="86"/>
      <c r="F20" s="86"/>
      <c r="G20" s="88"/>
      <c r="H20" s="53"/>
      <c r="I20" s="90"/>
      <c r="J20" s="89" t="s">
        <v>228</v>
      </c>
      <c r="K20" s="91">
        <v>0.6</v>
      </c>
      <c r="L20" s="88"/>
    </row>
    <row r="21" spans="1:12" ht="15.75">
      <c r="A21" s="39"/>
      <c r="B21" s="86"/>
      <c r="C21" s="86"/>
      <c r="D21" s="86"/>
      <c r="E21" s="86"/>
      <c r="F21" s="86"/>
      <c r="G21" s="88"/>
      <c r="H21" s="53"/>
      <c r="I21" s="90"/>
      <c r="J21" s="89" t="s">
        <v>229</v>
      </c>
      <c r="K21" s="91">
        <v>10.59</v>
      </c>
      <c r="L21" s="88"/>
    </row>
    <row r="22" spans="1:12" ht="26.25">
      <c r="A22" s="39"/>
      <c r="B22" s="86"/>
      <c r="C22" s="86"/>
      <c r="D22" s="86"/>
      <c r="E22" s="86"/>
      <c r="F22" s="86"/>
      <c r="G22" s="88"/>
      <c r="H22" s="53"/>
      <c r="I22" s="90"/>
      <c r="J22" s="89" t="s">
        <v>230</v>
      </c>
      <c r="K22" s="91">
        <v>2.13</v>
      </c>
      <c r="L22" s="88"/>
    </row>
    <row r="23" spans="1:12" ht="15.75">
      <c r="A23" s="39"/>
      <c r="B23" s="86"/>
      <c r="C23" s="86"/>
      <c r="D23" s="86"/>
      <c r="E23" s="86"/>
      <c r="F23" s="86"/>
      <c r="G23" s="88"/>
      <c r="H23" s="53"/>
      <c r="I23" s="90"/>
      <c r="J23" s="89" t="s">
        <v>231</v>
      </c>
      <c r="K23" s="91">
        <v>8.44</v>
      </c>
      <c r="L23" s="88"/>
    </row>
    <row r="24" spans="1:12" ht="15.75">
      <c r="A24" s="39"/>
      <c r="B24" s="86"/>
      <c r="C24" s="86"/>
      <c r="D24" s="86"/>
      <c r="E24" s="86"/>
      <c r="F24" s="86"/>
      <c r="G24" s="88"/>
      <c r="H24" s="53"/>
      <c r="I24" s="90"/>
      <c r="J24" s="89" t="s">
        <v>232</v>
      </c>
      <c r="K24" s="91">
        <v>17.77</v>
      </c>
      <c r="L24" s="88"/>
    </row>
    <row r="25" spans="1:12" ht="26.25">
      <c r="A25" s="39"/>
      <c r="B25" s="86"/>
      <c r="C25" s="86"/>
      <c r="D25" s="86"/>
      <c r="E25" s="86"/>
      <c r="F25" s="86"/>
      <c r="G25" s="88"/>
      <c r="H25" s="53"/>
      <c r="I25" s="90"/>
      <c r="J25" s="89" t="s">
        <v>233</v>
      </c>
      <c r="K25" s="91">
        <v>7.4</v>
      </c>
      <c r="L25" s="88"/>
    </row>
    <row r="26" spans="1:12" ht="15.75">
      <c r="A26" s="39"/>
      <c r="B26" s="86"/>
      <c r="C26" s="86"/>
      <c r="D26" s="86"/>
      <c r="E26" s="86"/>
      <c r="F26" s="86"/>
      <c r="G26" s="88"/>
      <c r="H26" s="53"/>
      <c r="I26" s="90"/>
      <c r="J26" s="89" t="s">
        <v>234</v>
      </c>
      <c r="K26" s="91">
        <v>13.82</v>
      </c>
      <c r="L26" s="88"/>
    </row>
    <row r="27" spans="1:12" ht="15.75">
      <c r="A27" s="39"/>
      <c r="B27" s="86"/>
      <c r="C27" s="86"/>
      <c r="D27" s="86"/>
      <c r="E27" s="86"/>
      <c r="F27" s="86"/>
      <c r="G27" s="88"/>
      <c r="H27" s="53"/>
      <c r="I27" s="90"/>
      <c r="J27" s="89" t="s">
        <v>235</v>
      </c>
      <c r="K27" s="91">
        <v>2.267</v>
      </c>
      <c r="L27" s="88"/>
    </row>
    <row r="28" spans="1:12" ht="15.75">
      <c r="A28" s="39"/>
      <c r="B28" s="86"/>
      <c r="C28" s="86"/>
      <c r="D28" s="86"/>
      <c r="E28" s="86"/>
      <c r="F28" s="86"/>
      <c r="G28" s="88"/>
      <c r="H28" s="53"/>
      <c r="I28" s="92"/>
      <c r="J28" s="89" t="s">
        <v>236</v>
      </c>
      <c r="K28" s="91">
        <v>2.532</v>
      </c>
      <c r="L28" s="88"/>
    </row>
    <row r="29" spans="1:12" ht="15.75">
      <c r="A29" s="39"/>
      <c r="B29" s="86"/>
      <c r="C29" s="86"/>
      <c r="D29" s="86"/>
      <c r="E29" s="86"/>
      <c r="F29" s="86"/>
      <c r="G29" s="88"/>
      <c r="H29" s="53"/>
      <c r="I29" s="92"/>
      <c r="J29" s="89" t="s">
        <v>237</v>
      </c>
      <c r="K29" s="91">
        <v>11.705</v>
      </c>
      <c r="L29" s="88"/>
    </row>
    <row r="30" spans="1:12" ht="15.75">
      <c r="A30" s="39"/>
      <c r="B30" s="86"/>
      <c r="C30" s="86"/>
      <c r="D30" s="86"/>
      <c r="E30" s="86"/>
      <c r="F30" s="86"/>
      <c r="G30" s="88"/>
      <c r="H30" s="53"/>
      <c r="I30" s="92"/>
      <c r="J30" s="89" t="s">
        <v>238</v>
      </c>
      <c r="K30" s="91">
        <v>1.3</v>
      </c>
      <c r="L30" s="88"/>
    </row>
    <row r="31" spans="1:12" ht="15.75">
      <c r="A31" s="39"/>
      <c r="B31" s="86"/>
      <c r="C31" s="86"/>
      <c r="D31" s="86"/>
      <c r="E31" s="86"/>
      <c r="F31" s="86"/>
      <c r="G31" s="88"/>
      <c r="H31" s="53">
        <v>2800</v>
      </c>
      <c r="I31" s="85">
        <f>K31</f>
        <v>9.19</v>
      </c>
      <c r="J31" s="89" t="s">
        <v>239</v>
      </c>
      <c r="K31" s="91">
        <v>9.19</v>
      </c>
      <c r="L31" s="88"/>
    </row>
    <row r="32" spans="1:12" ht="24" customHeight="1">
      <c r="A32" s="43" t="s">
        <v>240</v>
      </c>
      <c r="B32" s="88"/>
      <c r="C32" s="93">
        <f>C7</f>
        <v>0</v>
      </c>
      <c r="D32" s="93">
        <f>D7</f>
        <v>350.965</v>
      </c>
      <c r="E32" s="45">
        <f>E11</f>
        <v>0</v>
      </c>
      <c r="F32" s="88"/>
      <c r="G32" s="88">
        <f>SUM(G7:G31)</f>
        <v>350.965</v>
      </c>
      <c r="H32" s="45"/>
      <c r="I32" s="85">
        <f>I15+I7+I12+I28+I31</f>
        <v>350.96500000000003</v>
      </c>
      <c r="J32" s="88"/>
      <c r="K32" s="94">
        <f>SUM(K7:K31)</f>
        <v>350.9649999999999</v>
      </c>
      <c r="L32" s="94">
        <f>G32-I32</f>
        <v>0</v>
      </c>
    </row>
    <row r="35" spans="1:5" ht="18.75">
      <c r="A35" s="95" t="s">
        <v>241</v>
      </c>
      <c r="B35" s="95"/>
      <c r="C35" s="95"/>
      <c r="D35" s="95"/>
      <c r="E35" s="95" t="s">
        <v>242</v>
      </c>
    </row>
    <row r="36" spans="1:5" ht="18.75">
      <c r="A36" s="95"/>
      <c r="B36" s="95"/>
      <c r="C36" s="95"/>
      <c r="D36" s="95"/>
      <c r="E36" s="95"/>
    </row>
    <row r="37" spans="1:5" ht="18.75">
      <c r="A37" s="95"/>
      <c r="B37" s="95"/>
      <c r="C37" s="95"/>
      <c r="D37" s="95"/>
      <c r="E37" s="95"/>
    </row>
    <row r="38" spans="1:5" ht="18.75">
      <c r="A38" s="95" t="s">
        <v>23</v>
      </c>
      <c r="B38" s="95"/>
      <c r="C38" s="95"/>
      <c r="D38" s="95"/>
      <c r="E38" s="95" t="s">
        <v>243</v>
      </c>
    </row>
    <row r="39" spans="1:5" ht="18.75">
      <c r="A39" s="95"/>
      <c r="B39" s="95"/>
      <c r="C39" s="95"/>
      <c r="D39" s="95"/>
      <c r="E39" s="95"/>
    </row>
  </sheetData>
  <sheetProtection selectLockedCells="1" selectUnlockedCells="1"/>
  <mergeCells count="8">
    <mergeCell ref="L5:L6"/>
    <mergeCell ref="D1:J2"/>
    <mergeCell ref="A5:A6"/>
    <mergeCell ref="B5:B6"/>
    <mergeCell ref="C5:C6"/>
    <mergeCell ref="D5:F5"/>
    <mergeCell ref="G5:G6"/>
    <mergeCell ref="H5:K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16" t="s">
        <v>244</v>
      </c>
      <c r="C1" s="116"/>
      <c r="D1" s="116"/>
      <c r="E1" s="116"/>
      <c r="F1" s="116"/>
      <c r="G1" s="116"/>
      <c r="H1" s="116"/>
      <c r="I1" s="116"/>
      <c r="J1" s="116"/>
      <c r="K1" s="1"/>
    </row>
    <row r="2" spans="1:11" ht="31.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33" customHeight="1">
      <c r="A3" s="118" t="s">
        <v>2</v>
      </c>
      <c r="B3" s="118" t="s">
        <v>3</v>
      </c>
      <c r="C3" s="119" t="s">
        <v>4</v>
      </c>
      <c r="D3" s="119"/>
      <c r="E3" s="119"/>
      <c r="F3" s="119" t="s">
        <v>5</v>
      </c>
      <c r="G3" s="119" t="s">
        <v>6</v>
      </c>
      <c r="H3" s="119"/>
      <c r="I3" s="119"/>
      <c r="J3" s="119"/>
      <c r="K3" s="120" t="s">
        <v>26</v>
      </c>
    </row>
    <row r="4" spans="1:11" ht="158.25" customHeight="1">
      <c r="A4" s="118"/>
      <c r="B4" s="118"/>
      <c r="C4" s="3" t="s">
        <v>8</v>
      </c>
      <c r="D4" s="3" t="s">
        <v>27</v>
      </c>
      <c r="E4" s="3" t="s">
        <v>10</v>
      </c>
      <c r="F4" s="119"/>
      <c r="G4" s="4" t="s">
        <v>11</v>
      </c>
      <c r="H4" s="3" t="s">
        <v>28</v>
      </c>
      <c r="I4" s="3" t="s">
        <v>13</v>
      </c>
      <c r="J4" s="3" t="s">
        <v>28</v>
      </c>
      <c r="K4" s="120"/>
    </row>
    <row r="5" spans="1:11" ht="29.25" customHeight="1">
      <c r="A5" s="6">
        <v>1</v>
      </c>
      <c r="B5" s="10" t="s">
        <v>245</v>
      </c>
      <c r="C5" s="9"/>
      <c r="D5" s="9">
        <v>20.4</v>
      </c>
      <c r="E5" s="10" t="s">
        <v>246</v>
      </c>
      <c r="F5" s="11">
        <f aca="true" t="shared" si="0" ref="F5:F16">SUM(C5,D5)</f>
        <v>20.4</v>
      </c>
      <c r="G5" s="7"/>
      <c r="H5" s="9"/>
      <c r="I5" s="12"/>
      <c r="J5" s="9"/>
      <c r="K5" s="23"/>
    </row>
    <row r="6" spans="1:11" ht="47.25">
      <c r="A6" s="6">
        <v>2</v>
      </c>
      <c r="B6" s="10" t="s">
        <v>247</v>
      </c>
      <c r="C6" s="9"/>
      <c r="D6" s="9">
        <v>32.9</v>
      </c>
      <c r="E6" s="10" t="s">
        <v>248</v>
      </c>
      <c r="F6" s="11">
        <f t="shared" si="0"/>
        <v>32.9</v>
      </c>
      <c r="G6" s="7"/>
      <c r="H6" s="9"/>
      <c r="I6" s="10" t="s">
        <v>248</v>
      </c>
      <c r="J6" s="9">
        <v>32.9</v>
      </c>
      <c r="K6" s="23"/>
    </row>
    <row r="7" spans="1:11" ht="15.75">
      <c r="A7" s="6">
        <v>3</v>
      </c>
      <c r="B7" s="96" t="s">
        <v>71</v>
      </c>
      <c r="C7" s="9">
        <v>7.67</v>
      </c>
      <c r="D7" s="9"/>
      <c r="E7" s="10"/>
      <c r="F7" s="11">
        <f t="shared" si="0"/>
        <v>7.67</v>
      </c>
      <c r="G7" s="7"/>
      <c r="H7" s="9"/>
      <c r="I7" s="10"/>
      <c r="J7" s="9"/>
      <c r="K7" s="23"/>
    </row>
    <row r="8" spans="1:11" ht="15.75">
      <c r="A8" s="6"/>
      <c r="B8" s="10"/>
      <c r="C8" s="9"/>
      <c r="D8" s="9"/>
      <c r="E8" s="10"/>
      <c r="F8" s="11">
        <f t="shared" si="0"/>
        <v>0</v>
      </c>
      <c r="G8" s="7"/>
      <c r="H8" s="9"/>
      <c r="I8" s="10"/>
      <c r="J8" s="9"/>
      <c r="K8" s="23"/>
    </row>
    <row r="9" spans="1:11" ht="15.75">
      <c r="A9" s="6"/>
      <c r="B9" s="10"/>
      <c r="C9" s="9"/>
      <c r="D9" s="9"/>
      <c r="E9" s="10"/>
      <c r="F9" s="11">
        <f t="shared" si="0"/>
        <v>0</v>
      </c>
      <c r="G9" s="7"/>
      <c r="H9" s="9"/>
      <c r="I9" s="10"/>
      <c r="J9" s="9"/>
      <c r="K9" s="23"/>
    </row>
    <row r="10" spans="1:11" ht="15.75">
      <c r="A10" s="6"/>
      <c r="B10" s="7"/>
      <c r="C10" s="9"/>
      <c r="D10" s="9"/>
      <c r="E10" s="10"/>
      <c r="F10" s="11">
        <f t="shared" si="0"/>
        <v>0</v>
      </c>
      <c r="G10" s="7"/>
      <c r="H10" s="9"/>
      <c r="I10" s="10"/>
      <c r="J10" s="9"/>
      <c r="K10" s="23"/>
    </row>
    <row r="11" spans="1:11" ht="15.75">
      <c r="A11" s="24"/>
      <c r="B11" s="7"/>
      <c r="C11" s="9"/>
      <c r="D11" s="9"/>
      <c r="E11" s="10"/>
      <c r="F11" s="11">
        <f t="shared" si="0"/>
        <v>0</v>
      </c>
      <c r="G11" s="7"/>
      <c r="H11" s="9"/>
      <c r="I11" s="10"/>
      <c r="J11" s="9"/>
      <c r="K11" s="23"/>
    </row>
    <row r="12" spans="1:11" ht="15.75">
      <c r="A12" s="24"/>
      <c r="B12" s="7"/>
      <c r="C12" s="9"/>
      <c r="D12" s="9"/>
      <c r="E12" s="10"/>
      <c r="F12" s="11">
        <f t="shared" si="0"/>
        <v>0</v>
      </c>
      <c r="G12" s="7"/>
      <c r="H12" s="9"/>
      <c r="I12" s="10"/>
      <c r="J12" s="9"/>
      <c r="K12" s="23"/>
    </row>
    <row r="13" spans="1:11" ht="15.75">
      <c r="A13" s="14"/>
      <c r="B13" s="25"/>
      <c r="C13" s="26"/>
      <c r="D13" s="26"/>
      <c r="E13" s="27"/>
      <c r="F13" s="11">
        <f t="shared" si="0"/>
        <v>0</v>
      </c>
      <c r="G13" s="25"/>
      <c r="H13" s="26"/>
      <c r="I13" s="27"/>
      <c r="J13" s="26"/>
      <c r="K13" s="23"/>
    </row>
    <row r="14" spans="1:11" ht="15.75">
      <c r="A14" s="14"/>
      <c r="B14" s="25"/>
      <c r="C14" s="26"/>
      <c r="D14" s="26"/>
      <c r="E14" s="27"/>
      <c r="F14" s="11">
        <f t="shared" si="0"/>
        <v>0</v>
      </c>
      <c r="G14" s="25"/>
      <c r="H14" s="26"/>
      <c r="I14" s="27"/>
      <c r="J14" s="26"/>
      <c r="K14" s="23"/>
    </row>
    <row r="15" spans="1:11" ht="15.75">
      <c r="A15" s="14"/>
      <c r="B15" s="25"/>
      <c r="C15" s="26"/>
      <c r="D15" s="26"/>
      <c r="E15" s="27"/>
      <c r="F15" s="11">
        <f t="shared" si="0"/>
        <v>0</v>
      </c>
      <c r="G15" s="25"/>
      <c r="H15" s="26"/>
      <c r="I15" s="27"/>
      <c r="J15" s="26"/>
      <c r="K15" s="23"/>
    </row>
    <row r="16" spans="1:11" ht="15.75">
      <c r="A16" s="25"/>
      <c r="B16" s="15" t="s">
        <v>19</v>
      </c>
      <c r="C16" s="8">
        <f>SUM(C5:C15)</f>
        <v>7.67</v>
      </c>
      <c r="D16" s="8">
        <f>SUM(D5:D15)</f>
        <v>53.3</v>
      </c>
      <c r="E16" s="16"/>
      <c r="F16" s="17">
        <f t="shared" si="0"/>
        <v>60.97</v>
      </c>
      <c r="G16" s="18"/>
      <c r="H16" s="8">
        <f>SUM(H5:H15)</f>
        <v>0</v>
      </c>
      <c r="I16" s="16"/>
      <c r="J16" s="8">
        <f>SUM(J5:J15)</f>
        <v>32.9</v>
      </c>
      <c r="K16" s="13">
        <f>C16+D16-H16-J16</f>
        <v>28.07</v>
      </c>
    </row>
    <row r="19" spans="2:8" ht="15.75">
      <c r="B19" s="19" t="s">
        <v>29</v>
      </c>
      <c r="F19" s="20"/>
      <c r="G19" s="121" t="s">
        <v>249</v>
      </c>
      <c r="H19" s="121"/>
    </row>
    <row r="20" spans="2:8" ht="15">
      <c r="B20" s="19"/>
      <c r="F20" s="122" t="s">
        <v>22</v>
      </c>
      <c r="G20" s="122"/>
      <c r="H20" s="122"/>
    </row>
    <row r="21" spans="2:8" ht="15.75">
      <c r="B21" s="19" t="s">
        <v>23</v>
      </c>
      <c r="F21" s="20"/>
      <c r="G21" s="121" t="s">
        <v>250</v>
      </c>
      <c r="H21" s="121"/>
    </row>
    <row r="22" spans="6:8" ht="12.75">
      <c r="F22" s="122" t="s">
        <v>22</v>
      </c>
      <c r="G22" s="122"/>
      <c r="H22" s="122"/>
    </row>
  </sheetData>
  <sheetProtection selectLockedCells="1" selectUnlockedCells="1"/>
  <mergeCells count="12">
    <mergeCell ref="G19:H19"/>
    <mergeCell ref="F20:H20"/>
    <mergeCell ref="G21:H21"/>
    <mergeCell ref="F22:H22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zoomScale="90" zoomScaleNormal="90" zoomScalePageLayoutView="0" workbookViewId="0" topLeftCell="A1">
      <selection activeCell="D4" sqref="D4"/>
    </sheetView>
  </sheetViews>
  <sheetFormatPr defaultColWidth="11.57421875" defaultRowHeight="12.75"/>
  <cols>
    <col min="1" max="1" width="7.28125" style="0" customWidth="1"/>
    <col min="2" max="2" width="37.00390625" style="0" customWidth="1"/>
    <col min="3" max="3" width="16.28125" style="0" customWidth="1"/>
    <col min="4" max="4" width="13.57421875" style="0" customWidth="1"/>
    <col min="5" max="5" width="25.281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16" t="s">
        <v>251</v>
      </c>
      <c r="C1" s="116"/>
      <c r="D1" s="116"/>
      <c r="E1" s="116"/>
      <c r="F1" s="116"/>
      <c r="G1" s="116"/>
      <c r="H1" s="116"/>
      <c r="I1" s="116"/>
      <c r="J1" s="116"/>
      <c r="K1" s="1"/>
    </row>
    <row r="2" spans="1:11" ht="31.5" customHeight="1">
      <c r="A2" s="117" t="s">
        <v>307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33" customHeight="1">
      <c r="A3" s="118" t="s">
        <v>2</v>
      </c>
      <c r="B3" s="118" t="s">
        <v>3</v>
      </c>
      <c r="C3" s="119" t="s">
        <v>4</v>
      </c>
      <c r="D3" s="119"/>
      <c r="E3" s="119"/>
      <c r="F3" s="119" t="s">
        <v>5</v>
      </c>
      <c r="G3" s="119" t="s">
        <v>6</v>
      </c>
      <c r="H3" s="119"/>
      <c r="I3" s="119"/>
      <c r="J3" s="119"/>
      <c r="K3" s="120" t="s">
        <v>26</v>
      </c>
    </row>
    <row r="4" spans="1:11" ht="158.25" customHeight="1">
      <c r="A4" s="118"/>
      <c r="B4" s="118"/>
      <c r="C4" s="3" t="s">
        <v>8</v>
      </c>
      <c r="D4" s="3" t="s">
        <v>27</v>
      </c>
      <c r="E4" s="3" t="s">
        <v>10</v>
      </c>
      <c r="F4" s="119"/>
      <c r="G4" s="4" t="s">
        <v>11</v>
      </c>
      <c r="H4" s="3" t="s">
        <v>28</v>
      </c>
      <c r="I4" s="3" t="s">
        <v>13</v>
      </c>
      <c r="J4" s="3" t="s">
        <v>28</v>
      </c>
      <c r="K4" s="120"/>
    </row>
    <row r="5" spans="1:11" ht="15.75">
      <c r="A5" s="6">
        <v>1</v>
      </c>
      <c r="B5" s="7" t="s">
        <v>71</v>
      </c>
      <c r="C5" s="9"/>
      <c r="D5" s="9">
        <v>21.8459</v>
      </c>
      <c r="E5" s="10" t="s">
        <v>252</v>
      </c>
      <c r="F5" s="11">
        <f aca="true" t="shared" si="0" ref="F5:F48">SUM(C5,D5)</f>
        <v>21.8459</v>
      </c>
      <c r="G5" s="7"/>
      <c r="H5" s="9"/>
      <c r="I5" s="10"/>
      <c r="J5" s="9"/>
      <c r="K5" s="23"/>
    </row>
    <row r="6" spans="1:11" ht="15.75">
      <c r="A6" s="6">
        <v>2</v>
      </c>
      <c r="B6" s="7" t="s">
        <v>253</v>
      </c>
      <c r="C6" s="9"/>
      <c r="D6" s="9">
        <v>11.84</v>
      </c>
      <c r="E6" s="10" t="s">
        <v>254</v>
      </c>
      <c r="F6" s="11">
        <f t="shared" si="0"/>
        <v>11.84</v>
      </c>
      <c r="G6" s="7"/>
      <c r="H6" s="9"/>
      <c r="I6" s="10"/>
      <c r="J6" s="9"/>
      <c r="K6" s="23"/>
    </row>
    <row r="7" spans="1:11" ht="15.75">
      <c r="A7" s="6">
        <v>3</v>
      </c>
      <c r="B7" s="7" t="s">
        <v>255</v>
      </c>
      <c r="C7" s="9"/>
      <c r="D7" s="9">
        <v>1.6</v>
      </c>
      <c r="E7" s="10" t="s">
        <v>254</v>
      </c>
      <c r="F7" s="11">
        <f t="shared" si="0"/>
        <v>1.6</v>
      </c>
      <c r="G7" s="7"/>
      <c r="H7" s="9"/>
      <c r="I7" s="10"/>
      <c r="J7" s="9"/>
      <c r="K7" s="23"/>
    </row>
    <row r="8" spans="1:11" ht="15.75">
      <c r="A8" s="6"/>
      <c r="B8" s="7"/>
      <c r="C8" s="9"/>
      <c r="D8" s="9"/>
      <c r="E8" s="10"/>
      <c r="F8" s="11">
        <f t="shared" si="0"/>
        <v>0</v>
      </c>
      <c r="G8" s="7"/>
      <c r="H8" s="9"/>
      <c r="I8" s="12"/>
      <c r="J8" s="9"/>
      <c r="K8" s="23"/>
    </row>
    <row r="9" spans="1:11" ht="15.75">
      <c r="A9" s="6"/>
      <c r="B9" s="7"/>
      <c r="C9" s="9"/>
      <c r="D9" s="9"/>
      <c r="E9" s="10"/>
      <c r="F9" s="11">
        <f t="shared" si="0"/>
        <v>0</v>
      </c>
      <c r="G9" s="7"/>
      <c r="H9" s="9"/>
      <c r="I9" s="12"/>
      <c r="J9" s="9"/>
      <c r="K9" s="23"/>
    </row>
    <row r="10" spans="1:11" ht="15.75">
      <c r="A10" s="6"/>
      <c r="B10" s="7"/>
      <c r="C10" s="9"/>
      <c r="D10" s="9"/>
      <c r="E10" s="10"/>
      <c r="F10" s="11">
        <f t="shared" si="0"/>
        <v>0</v>
      </c>
      <c r="G10" s="24"/>
      <c r="H10" s="9"/>
      <c r="I10" s="10"/>
      <c r="J10" s="9"/>
      <c r="K10" s="23"/>
    </row>
    <row r="11" spans="1:11" ht="15.75">
      <c r="A11" s="6"/>
      <c r="B11" s="7"/>
      <c r="C11" s="9"/>
      <c r="D11" s="9"/>
      <c r="E11" s="10"/>
      <c r="F11" s="11">
        <f t="shared" si="0"/>
        <v>0</v>
      </c>
      <c r="G11" s="24"/>
      <c r="H11" s="9"/>
      <c r="I11" s="10"/>
      <c r="J11" s="9"/>
      <c r="K11" s="23"/>
    </row>
    <row r="12" spans="1:11" ht="15.75">
      <c r="A12" s="6"/>
      <c r="B12" s="7"/>
      <c r="C12" s="9"/>
      <c r="D12" s="9"/>
      <c r="E12" s="10"/>
      <c r="F12" s="11">
        <f t="shared" si="0"/>
        <v>0</v>
      </c>
      <c r="G12" s="7"/>
      <c r="H12" s="9"/>
      <c r="I12" s="10"/>
      <c r="J12" s="9"/>
      <c r="K12" s="23"/>
    </row>
    <row r="13" spans="1:11" ht="15.75">
      <c r="A13" s="24"/>
      <c r="B13" s="7"/>
      <c r="C13" s="9"/>
      <c r="D13" s="9"/>
      <c r="E13" s="10"/>
      <c r="F13" s="11">
        <f t="shared" si="0"/>
        <v>0</v>
      </c>
      <c r="G13" s="7"/>
      <c r="H13" s="9"/>
      <c r="I13" s="10"/>
      <c r="J13" s="9"/>
      <c r="K13" s="23"/>
    </row>
    <row r="14" spans="1:11" ht="15" customHeight="1">
      <c r="A14" s="24"/>
      <c r="B14" s="7"/>
      <c r="C14" s="9"/>
      <c r="D14" s="9"/>
      <c r="E14" s="10"/>
      <c r="F14" s="11">
        <f t="shared" si="0"/>
        <v>0</v>
      </c>
      <c r="G14" s="7"/>
      <c r="H14" s="9"/>
      <c r="I14" s="10"/>
      <c r="J14" s="9"/>
      <c r="K14" s="23"/>
    </row>
    <row r="15" spans="1:11" ht="15.75">
      <c r="A15" s="6"/>
      <c r="B15" s="7"/>
      <c r="C15" s="9"/>
      <c r="D15" s="9"/>
      <c r="E15" s="10"/>
      <c r="F15" s="11">
        <f t="shared" si="0"/>
        <v>0</v>
      </c>
      <c r="G15" s="7"/>
      <c r="H15" s="9"/>
      <c r="I15" s="10"/>
      <c r="J15" s="9"/>
      <c r="K15" s="23"/>
    </row>
    <row r="16" spans="1:11" ht="15.75">
      <c r="A16" s="6"/>
      <c r="B16" s="7"/>
      <c r="C16" s="9"/>
      <c r="D16" s="9"/>
      <c r="E16" s="10"/>
      <c r="F16" s="11">
        <f t="shared" si="0"/>
        <v>0</v>
      </c>
      <c r="G16" s="7"/>
      <c r="H16" s="9"/>
      <c r="I16" s="10"/>
      <c r="J16" s="9"/>
      <c r="K16" s="23"/>
    </row>
    <row r="17" spans="1:11" ht="15.75">
      <c r="A17" s="6"/>
      <c r="B17" s="7"/>
      <c r="C17" s="9"/>
      <c r="D17" s="9"/>
      <c r="E17" s="10"/>
      <c r="F17" s="11">
        <f t="shared" si="0"/>
        <v>0</v>
      </c>
      <c r="G17" s="7"/>
      <c r="H17" s="9"/>
      <c r="I17" s="10"/>
      <c r="J17" s="9"/>
      <c r="K17" s="23"/>
    </row>
    <row r="18" spans="1:11" ht="15.75">
      <c r="A18" s="6"/>
      <c r="B18" s="7"/>
      <c r="C18" s="9"/>
      <c r="D18" s="9"/>
      <c r="E18" s="10"/>
      <c r="F18" s="11">
        <f t="shared" si="0"/>
        <v>0</v>
      </c>
      <c r="G18" s="7"/>
      <c r="H18" s="9"/>
      <c r="I18" s="10"/>
      <c r="J18" s="9"/>
      <c r="K18" s="23"/>
    </row>
    <row r="19" spans="1:11" ht="15.75">
      <c r="A19" s="6"/>
      <c r="B19" s="7"/>
      <c r="C19" s="9"/>
      <c r="D19" s="9"/>
      <c r="E19" s="10"/>
      <c r="F19" s="11">
        <f t="shared" si="0"/>
        <v>0</v>
      </c>
      <c r="G19" s="7"/>
      <c r="H19" s="9"/>
      <c r="I19" s="10"/>
      <c r="J19" s="9"/>
      <c r="K19" s="23"/>
    </row>
    <row r="20" spans="1:11" ht="15.75">
      <c r="A20" s="6"/>
      <c r="B20" s="7"/>
      <c r="C20" s="9"/>
      <c r="D20" s="9"/>
      <c r="E20" s="10"/>
      <c r="F20" s="11">
        <f t="shared" si="0"/>
        <v>0</v>
      </c>
      <c r="G20" s="7"/>
      <c r="H20" s="9"/>
      <c r="I20" s="10"/>
      <c r="J20" s="9"/>
      <c r="K20" s="23"/>
    </row>
    <row r="21" spans="1:11" ht="15.75">
      <c r="A21" s="6"/>
      <c r="B21" s="7"/>
      <c r="C21" s="9"/>
      <c r="D21" s="9"/>
      <c r="E21" s="10"/>
      <c r="F21" s="11">
        <f t="shared" si="0"/>
        <v>0</v>
      </c>
      <c r="G21" s="7"/>
      <c r="H21" s="9"/>
      <c r="I21" s="10"/>
      <c r="J21" s="9"/>
      <c r="K21" s="23"/>
    </row>
    <row r="22" spans="1:11" ht="15.75">
      <c r="A22" s="6"/>
      <c r="B22" s="7"/>
      <c r="C22" s="9"/>
      <c r="D22" s="9"/>
      <c r="E22" s="10"/>
      <c r="F22" s="11">
        <f t="shared" si="0"/>
        <v>0</v>
      </c>
      <c r="G22" s="7"/>
      <c r="H22" s="9"/>
      <c r="I22" s="10"/>
      <c r="J22" s="9"/>
      <c r="K22" s="23"/>
    </row>
    <row r="23" spans="1:11" ht="15.75">
      <c r="A23" s="24"/>
      <c r="B23" s="7"/>
      <c r="C23" s="9"/>
      <c r="D23" s="9"/>
      <c r="E23" s="10"/>
      <c r="F23" s="11">
        <f t="shared" si="0"/>
        <v>0</v>
      </c>
      <c r="G23" s="7"/>
      <c r="H23" s="9"/>
      <c r="I23" s="10"/>
      <c r="J23" s="9"/>
      <c r="K23" s="23"/>
    </row>
    <row r="24" spans="1:11" ht="15.75">
      <c r="A24" s="24"/>
      <c r="B24" s="7"/>
      <c r="C24" s="9"/>
      <c r="D24" s="9"/>
      <c r="E24" s="10"/>
      <c r="F24" s="11">
        <f t="shared" si="0"/>
        <v>0</v>
      </c>
      <c r="G24" s="7"/>
      <c r="H24" s="9"/>
      <c r="I24" s="10"/>
      <c r="J24" s="9"/>
      <c r="K24" s="23"/>
    </row>
    <row r="25" spans="1:11" ht="15.75">
      <c r="A25" s="6"/>
      <c r="B25" s="7"/>
      <c r="C25" s="9"/>
      <c r="D25" s="9"/>
      <c r="E25" s="10"/>
      <c r="F25" s="11">
        <f t="shared" si="0"/>
        <v>0</v>
      </c>
      <c r="G25" s="7"/>
      <c r="H25" s="9"/>
      <c r="I25" s="10"/>
      <c r="J25" s="9"/>
      <c r="K25" s="23"/>
    </row>
    <row r="26" spans="1:11" ht="15.75">
      <c r="A26" s="6"/>
      <c r="B26" s="7"/>
      <c r="C26" s="9"/>
      <c r="D26" s="9"/>
      <c r="E26" s="10"/>
      <c r="F26" s="11">
        <f t="shared" si="0"/>
        <v>0</v>
      </c>
      <c r="G26" s="7"/>
      <c r="H26" s="9"/>
      <c r="I26" s="10"/>
      <c r="J26" s="9"/>
      <c r="K26" s="23"/>
    </row>
    <row r="27" spans="1:11" ht="15.75">
      <c r="A27" s="6"/>
      <c r="B27" s="7"/>
      <c r="C27" s="9"/>
      <c r="D27" s="9"/>
      <c r="E27" s="10"/>
      <c r="F27" s="11">
        <f t="shared" si="0"/>
        <v>0</v>
      </c>
      <c r="G27" s="7"/>
      <c r="H27" s="9"/>
      <c r="I27" s="10"/>
      <c r="J27" s="9"/>
      <c r="K27" s="23"/>
    </row>
    <row r="28" spans="1:11" ht="15.75">
      <c r="A28" s="6"/>
      <c r="B28" s="7"/>
      <c r="C28" s="9"/>
      <c r="D28" s="9"/>
      <c r="E28" s="10"/>
      <c r="F28" s="11">
        <f t="shared" si="0"/>
        <v>0</v>
      </c>
      <c r="G28" s="7"/>
      <c r="H28" s="9"/>
      <c r="I28" s="10"/>
      <c r="J28" s="9"/>
      <c r="K28" s="23"/>
    </row>
    <row r="29" spans="1:11" ht="15.75">
      <c r="A29" s="6"/>
      <c r="B29" s="7"/>
      <c r="C29" s="9"/>
      <c r="D29" s="9"/>
      <c r="E29" s="10"/>
      <c r="F29" s="11">
        <f t="shared" si="0"/>
        <v>0</v>
      </c>
      <c r="G29" s="7"/>
      <c r="H29" s="9"/>
      <c r="I29" s="10"/>
      <c r="J29" s="9"/>
      <c r="K29" s="23"/>
    </row>
    <row r="30" spans="1:11" ht="15.75">
      <c r="A30" s="6"/>
      <c r="B30" s="7"/>
      <c r="C30" s="9"/>
      <c r="D30" s="9"/>
      <c r="E30" s="10"/>
      <c r="F30" s="11">
        <f t="shared" si="0"/>
        <v>0</v>
      </c>
      <c r="G30" s="7"/>
      <c r="H30" s="9"/>
      <c r="I30" s="10"/>
      <c r="J30" s="9"/>
      <c r="K30" s="23"/>
    </row>
    <row r="31" spans="1:11" ht="15.75">
      <c r="A31" s="6"/>
      <c r="B31" s="7"/>
      <c r="C31" s="9"/>
      <c r="D31" s="9"/>
      <c r="E31" s="10"/>
      <c r="F31" s="11">
        <f t="shared" si="0"/>
        <v>0</v>
      </c>
      <c r="G31" s="7"/>
      <c r="H31" s="9"/>
      <c r="I31" s="10"/>
      <c r="J31" s="9"/>
      <c r="K31" s="23"/>
    </row>
    <row r="32" spans="1:11" ht="15.75">
      <c r="A32" s="6"/>
      <c r="B32" s="7"/>
      <c r="C32" s="9"/>
      <c r="D32" s="9"/>
      <c r="E32" s="10"/>
      <c r="F32" s="11">
        <f t="shared" si="0"/>
        <v>0</v>
      </c>
      <c r="G32" s="7"/>
      <c r="H32" s="9"/>
      <c r="I32" s="10"/>
      <c r="J32" s="9"/>
      <c r="K32" s="23"/>
    </row>
    <row r="33" spans="1:11" ht="15.75">
      <c r="A33" s="24"/>
      <c r="B33" s="7"/>
      <c r="C33" s="9"/>
      <c r="D33" s="9"/>
      <c r="E33" s="10"/>
      <c r="F33" s="11">
        <f t="shared" si="0"/>
        <v>0</v>
      </c>
      <c r="G33" s="7"/>
      <c r="H33" s="9"/>
      <c r="I33" s="10"/>
      <c r="J33" s="9"/>
      <c r="K33" s="23"/>
    </row>
    <row r="34" spans="1:11" ht="15.75">
      <c r="A34" s="24"/>
      <c r="B34" s="7"/>
      <c r="C34" s="9"/>
      <c r="D34" s="9"/>
      <c r="E34" s="10"/>
      <c r="F34" s="11">
        <f t="shared" si="0"/>
        <v>0</v>
      </c>
      <c r="G34" s="7"/>
      <c r="H34" s="9"/>
      <c r="I34" s="10"/>
      <c r="J34" s="9"/>
      <c r="K34" s="23"/>
    </row>
    <row r="35" spans="1:11" ht="15.75">
      <c r="A35" s="6"/>
      <c r="B35" s="7"/>
      <c r="C35" s="9"/>
      <c r="D35" s="9"/>
      <c r="E35" s="10"/>
      <c r="F35" s="11">
        <f t="shared" si="0"/>
        <v>0</v>
      </c>
      <c r="G35" s="7"/>
      <c r="H35" s="9"/>
      <c r="I35" s="10"/>
      <c r="J35" s="9"/>
      <c r="K35" s="23"/>
    </row>
    <row r="36" spans="1:11" ht="15.75">
      <c r="A36" s="6"/>
      <c r="B36" s="7"/>
      <c r="C36" s="9"/>
      <c r="D36" s="9"/>
      <c r="E36" s="10"/>
      <c r="F36" s="11">
        <f t="shared" si="0"/>
        <v>0</v>
      </c>
      <c r="G36" s="7"/>
      <c r="H36" s="9"/>
      <c r="I36" s="10"/>
      <c r="J36" s="9"/>
      <c r="K36" s="23"/>
    </row>
    <row r="37" spans="1:11" ht="15.75">
      <c r="A37" s="6"/>
      <c r="B37" s="7"/>
      <c r="C37" s="9"/>
      <c r="D37" s="9"/>
      <c r="E37" s="10"/>
      <c r="F37" s="11">
        <f t="shared" si="0"/>
        <v>0</v>
      </c>
      <c r="G37" s="7"/>
      <c r="H37" s="9"/>
      <c r="I37" s="10"/>
      <c r="J37" s="9"/>
      <c r="K37" s="23"/>
    </row>
    <row r="38" spans="1:11" ht="15.75">
      <c r="A38" s="6"/>
      <c r="B38" s="7"/>
      <c r="C38" s="9"/>
      <c r="D38" s="9"/>
      <c r="E38" s="10"/>
      <c r="F38" s="11">
        <f t="shared" si="0"/>
        <v>0</v>
      </c>
      <c r="G38" s="7"/>
      <c r="H38" s="9"/>
      <c r="I38" s="10"/>
      <c r="J38" s="9"/>
      <c r="K38" s="23"/>
    </row>
    <row r="39" spans="1:11" ht="15.75">
      <c r="A39" s="6"/>
      <c r="B39" s="7"/>
      <c r="C39" s="9"/>
      <c r="D39" s="9"/>
      <c r="E39" s="10"/>
      <c r="F39" s="11">
        <f t="shared" si="0"/>
        <v>0</v>
      </c>
      <c r="G39" s="7"/>
      <c r="H39" s="9"/>
      <c r="I39" s="10"/>
      <c r="J39" s="9"/>
      <c r="K39" s="23"/>
    </row>
    <row r="40" spans="1:11" ht="15.75">
      <c r="A40" s="6"/>
      <c r="B40" s="7"/>
      <c r="C40" s="9"/>
      <c r="D40" s="9"/>
      <c r="E40" s="10"/>
      <c r="F40" s="11">
        <f t="shared" si="0"/>
        <v>0</v>
      </c>
      <c r="G40" s="7"/>
      <c r="H40" s="9"/>
      <c r="I40" s="10"/>
      <c r="J40" s="9"/>
      <c r="K40" s="23"/>
    </row>
    <row r="41" spans="1:11" ht="15.75">
      <c r="A41" s="6"/>
      <c r="B41" s="7"/>
      <c r="C41" s="9"/>
      <c r="D41" s="9"/>
      <c r="E41" s="10"/>
      <c r="F41" s="11">
        <f t="shared" si="0"/>
        <v>0</v>
      </c>
      <c r="G41" s="7"/>
      <c r="H41" s="9"/>
      <c r="I41" s="10"/>
      <c r="J41" s="9"/>
      <c r="K41" s="23"/>
    </row>
    <row r="42" spans="1:11" ht="15.75">
      <c r="A42" s="6"/>
      <c r="B42" s="7"/>
      <c r="C42" s="9"/>
      <c r="D42" s="9"/>
      <c r="E42" s="10"/>
      <c r="F42" s="11">
        <f t="shared" si="0"/>
        <v>0</v>
      </c>
      <c r="G42" s="7"/>
      <c r="H42" s="9"/>
      <c r="I42" s="10"/>
      <c r="J42" s="9"/>
      <c r="K42" s="23"/>
    </row>
    <row r="43" spans="1:11" ht="15.75">
      <c r="A43" s="24"/>
      <c r="B43" s="7"/>
      <c r="C43" s="9"/>
      <c r="D43" s="9"/>
      <c r="E43" s="10"/>
      <c r="F43" s="11">
        <f t="shared" si="0"/>
        <v>0</v>
      </c>
      <c r="G43" s="7"/>
      <c r="H43" s="9"/>
      <c r="I43" s="10"/>
      <c r="J43" s="9"/>
      <c r="K43" s="23"/>
    </row>
    <row r="44" spans="1:11" ht="15.75">
      <c r="A44" s="24"/>
      <c r="B44" s="7"/>
      <c r="C44" s="9"/>
      <c r="D44" s="9"/>
      <c r="E44" s="10"/>
      <c r="F44" s="11">
        <f t="shared" si="0"/>
        <v>0</v>
      </c>
      <c r="G44" s="7"/>
      <c r="H44" s="9"/>
      <c r="I44" s="10"/>
      <c r="J44" s="9"/>
      <c r="K44" s="23"/>
    </row>
    <row r="45" spans="1:11" ht="15.75">
      <c r="A45" s="14"/>
      <c r="B45" s="25"/>
      <c r="C45" s="26"/>
      <c r="D45" s="26"/>
      <c r="E45" s="27"/>
      <c r="F45" s="11">
        <f t="shared" si="0"/>
        <v>0</v>
      </c>
      <c r="G45" s="25"/>
      <c r="H45" s="26"/>
      <c r="I45" s="27"/>
      <c r="J45" s="26"/>
      <c r="K45" s="23"/>
    </row>
    <row r="46" spans="1:11" ht="15.75">
      <c r="A46" s="14"/>
      <c r="B46" s="25"/>
      <c r="C46" s="26"/>
      <c r="D46" s="26"/>
      <c r="E46" s="27"/>
      <c r="F46" s="11">
        <f t="shared" si="0"/>
        <v>0</v>
      </c>
      <c r="G46" s="25"/>
      <c r="H46" s="26"/>
      <c r="I46" s="27"/>
      <c r="J46" s="26"/>
      <c r="K46" s="23"/>
    </row>
    <row r="47" spans="1:11" ht="15.75">
      <c r="A47" s="14"/>
      <c r="B47" s="25"/>
      <c r="C47" s="26"/>
      <c r="D47" s="26"/>
      <c r="E47" s="27"/>
      <c r="F47" s="11">
        <f t="shared" si="0"/>
        <v>0</v>
      </c>
      <c r="G47" s="25"/>
      <c r="H47" s="26"/>
      <c r="I47" s="27"/>
      <c r="J47" s="26"/>
      <c r="K47" s="23"/>
    </row>
    <row r="48" spans="1:11" ht="15.75">
      <c r="A48" s="25"/>
      <c r="B48" s="15" t="s">
        <v>19</v>
      </c>
      <c r="C48" s="8">
        <f>SUM(C5:C47)</f>
        <v>0</v>
      </c>
      <c r="D48" s="8">
        <f>SUM(D5:D47)</f>
        <v>35.285900000000005</v>
      </c>
      <c r="E48" s="16"/>
      <c r="F48" s="17">
        <f t="shared" si="0"/>
        <v>35.285900000000005</v>
      </c>
      <c r="G48" s="18"/>
      <c r="H48" s="8">
        <f>SUM(H5:H47)</f>
        <v>0</v>
      </c>
      <c r="I48" s="16"/>
      <c r="J48" s="8">
        <f>SUM(J5:J47)</f>
        <v>0</v>
      </c>
      <c r="K48" s="13">
        <f>C48-H48</f>
        <v>0</v>
      </c>
    </row>
    <row r="51" spans="2:8" ht="15.75">
      <c r="B51" s="19" t="s">
        <v>29</v>
      </c>
      <c r="F51" s="20"/>
      <c r="G51" s="121" t="s">
        <v>256</v>
      </c>
      <c r="H51" s="121"/>
    </row>
    <row r="52" spans="2:8" ht="15">
      <c r="B52" s="19"/>
      <c r="F52" s="122" t="s">
        <v>22</v>
      </c>
      <c r="G52" s="122"/>
      <c r="H52" s="122"/>
    </row>
    <row r="53" spans="2:8" ht="15.75">
      <c r="B53" s="19" t="s">
        <v>23</v>
      </c>
      <c r="F53" s="20"/>
      <c r="G53" s="121" t="s">
        <v>257</v>
      </c>
      <c r="H53" s="121"/>
    </row>
    <row r="54" spans="6:8" ht="12.75">
      <c r="F54" s="122" t="s">
        <v>22</v>
      </c>
      <c r="G54" s="122"/>
      <c r="H54" s="122"/>
    </row>
    <row r="58" ht="12.75">
      <c r="E58" t="s">
        <v>258</v>
      </c>
    </row>
    <row r="64" ht="12.75">
      <c r="E64" t="s">
        <v>258</v>
      </c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Степанюк Віталій</cp:lastModifiedBy>
  <dcterms:modified xsi:type="dcterms:W3CDTF">2024-01-30T11:21:05Z</dcterms:modified>
  <cp:category/>
  <cp:version/>
  <cp:contentType/>
  <cp:contentStatus/>
</cp:coreProperties>
</file>