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L_34" sheetId="1" r:id="rId1"/>
    <sheet name="L_35" sheetId="2" r:id="rId2"/>
    <sheet name="L_36" sheetId="3" r:id="rId3"/>
    <sheet name="L_37" sheetId="4" r:id="rId4"/>
    <sheet name="L_38" sheetId="5" r:id="rId5"/>
    <sheet name="L_39" sheetId="6" r:id="rId6"/>
    <sheet name="L_43" sheetId="7" r:id="rId7"/>
    <sheet name="L_45" sheetId="8" r:id="rId8"/>
    <sheet name="L_47" sheetId="9" r:id="rId9"/>
    <sheet name="L_49" sheetId="10" r:id="rId10"/>
    <sheet name="L_50" sheetId="11" r:id="rId11"/>
    <sheet name="L_61" sheetId="12" r:id="rId12"/>
  </sheets>
  <definedNames/>
  <calcPr fullCalcOnLoad="1"/>
</workbook>
</file>

<file path=xl/sharedStrings.xml><?xml version="1.0" encoding="utf-8"?>
<sst xmlns="http://schemas.openxmlformats.org/spreadsheetml/2006/main" count="541" uniqueCount="241">
  <si>
    <t xml:space="preserve">ІНФОРМАЦІЯ                                                                                                                                                                                                                                                                                                                                                                                                                    про надходження і використання благодійних пожертв від фізичних та юридичних осіб                                                                                                                                                       КНП "Клінічна лікарня"ПСИХІАТРІЯ"" виконавчого органу КМР(КМДА) за І квартал 2024 року </t>
  </si>
  <si>
    <r>
      <rPr>
        <sz val="8"/>
        <color indexed="8"/>
        <rFont val="Times New Roman"/>
        <family val="1"/>
      </rPr>
      <t xml:space="preserve">                                                                                                                                                                                                      найменування закладу охорони здоров</t>
    </r>
    <r>
      <rPr>
        <sz val="8"/>
        <color indexed="8"/>
        <rFont val="Calibri"/>
        <family val="2"/>
      </rPr>
      <t>′</t>
    </r>
    <r>
      <rPr>
        <sz val="8"/>
        <color indexed="8"/>
        <rFont val="Times New Roman"/>
        <family val="1"/>
      </rPr>
      <t>я</t>
    </r>
  </si>
  <si>
    <t>№ пп</t>
  </si>
  <si>
    <t>Найменування юридичної особи (або позначення фізичної особи)</t>
  </si>
  <si>
    <t>Благодійні пожертви, що були отримані закладом охорони здоров'я від фізичних та юридичних осіб</t>
  </si>
  <si>
    <t>Всього отримано благодійних пожертв, тис. грн</t>
  </si>
  <si>
    <t>Використання закладом охорони здоров'я благодійних пожертв, отриманих у грошовій (товари і послуг) формі</t>
  </si>
  <si>
    <r>
      <rPr>
        <sz val="10"/>
        <color indexed="8"/>
        <rFont val="Times New Roman"/>
        <family val="1"/>
      </rPr>
      <t xml:space="preserve">Залишок невикористаних грошових коштів, товарів та послуг на кінець звітного періоду,            </t>
    </r>
    <r>
      <rPr>
        <b/>
        <sz val="10"/>
        <color indexed="8"/>
        <rFont val="Times New Roman"/>
        <family val="1"/>
      </rPr>
      <t>тис. грн</t>
    </r>
  </si>
  <si>
    <r>
      <rPr>
        <sz val="10"/>
        <color indexed="8"/>
        <rFont val="Times New Roman"/>
        <family val="1"/>
      </rPr>
      <t>В грошовій форм,</t>
    </r>
    <r>
      <rPr>
        <b/>
        <sz val="10"/>
        <color indexed="8"/>
        <rFont val="Times New Roman"/>
        <family val="1"/>
      </rPr>
      <t xml:space="preserve"> тис. грн</t>
    </r>
  </si>
  <si>
    <r>
      <rPr>
        <sz val="10"/>
        <color indexed="8"/>
        <rFont val="Times New Roman"/>
        <family val="1"/>
      </rPr>
      <t xml:space="preserve">В  натуральній формі (товари і послуги),   </t>
    </r>
    <r>
      <rPr>
        <b/>
        <sz val="10"/>
        <color indexed="8"/>
        <rFont val="Times New Roman"/>
        <family val="1"/>
      </rPr>
      <t xml:space="preserve"> тис. грн</t>
    </r>
  </si>
  <si>
    <t>Перелік товарів і послуг в натуральній формі (канцтовари, господарські товари, будівельні товари, медикаменти та перев'язувальні матеріали, продукти харчування, м"який інвентар, основні засоби та інші)</t>
  </si>
  <si>
    <t>Напрямки використання у грошовій формі (стаття витрат)</t>
  </si>
  <si>
    <r>
      <rPr>
        <sz val="10"/>
        <color indexed="8"/>
        <rFont val="Times New Roman"/>
        <family val="1"/>
      </rPr>
      <t xml:space="preserve">Сума,        </t>
    </r>
    <r>
      <rPr>
        <b/>
        <sz val="10"/>
        <color indexed="8"/>
        <rFont val="Times New Roman"/>
        <family val="1"/>
      </rPr>
      <t xml:space="preserve">  тис. грн</t>
    </r>
  </si>
  <si>
    <t>Перелік використаних товарів та послуг у натуральній формі  (канцтовари, господарські товари, будівельні товари, медикаменти та перев'язувальні матеріали, продукти харчування, м"який інвентар, основні засоби та інші)</t>
  </si>
  <si>
    <t>Гружевський Г.І.</t>
  </si>
  <si>
    <t>Послуги банку</t>
  </si>
  <si>
    <t>Блошко В.М.</t>
  </si>
  <si>
    <t>Електротовари побутові</t>
  </si>
  <si>
    <t>Дьячков В.І.</t>
  </si>
  <si>
    <t>Послуги архіву</t>
  </si>
  <si>
    <t>Пахомов С.І.</t>
  </si>
  <si>
    <t xml:space="preserve">Послуги з видачі 1 USB </t>
  </si>
  <si>
    <t>Правило С.В.</t>
  </si>
  <si>
    <t>Побутові електротовари</t>
  </si>
  <si>
    <t>Послуги з технічної інвентаризації і паспортизації об'єктів нерухомого майна</t>
  </si>
  <si>
    <t>Константинівський І.В.</t>
  </si>
  <si>
    <t>Скульптура</t>
  </si>
  <si>
    <t>Сиченко Т.І.</t>
  </si>
  <si>
    <t>Ришкевич А.О.</t>
  </si>
  <si>
    <t>Побутова ємність</t>
  </si>
  <si>
    <t>Грошиліна Л.В.</t>
  </si>
  <si>
    <t>Флагшток</t>
  </si>
  <si>
    <t>Михайловський Є.А.</t>
  </si>
  <si>
    <t>Меблі</t>
  </si>
  <si>
    <t>Рудченко А.М.</t>
  </si>
  <si>
    <t>Ваги</t>
  </si>
  <si>
    <t>Федоренко О.Б.</t>
  </si>
  <si>
    <t>Електротовари</t>
  </si>
  <si>
    <t>Кирпань О.Т.</t>
  </si>
  <si>
    <t>Медикаменти</t>
  </si>
  <si>
    <t>Бурмаченко С.А.</t>
  </si>
  <si>
    <t>Терентьєва Л.С.</t>
  </si>
  <si>
    <t>Соболєв М.Ю.</t>
  </si>
  <si>
    <t>Харитонов В.І.</t>
  </si>
  <si>
    <t>Блажевич Ю.А.</t>
  </si>
  <si>
    <t>Неміш М.І.</t>
  </si>
  <si>
    <t>Терентьєва Л.І.</t>
  </si>
  <si>
    <t>Єлісєєв Р.О.</t>
  </si>
  <si>
    <t>Танасевич М.Г.</t>
  </si>
  <si>
    <t>Веселовська О.М.</t>
  </si>
  <si>
    <t>Денисенко О.М.</t>
  </si>
  <si>
    <t>Патока В.М.</t>
  </si>
  <si>
    <t>Андрієнко А.М.</t>
  </si>
  <si>
    <t>Гавриленко О.М.</t>
  </si>
  <si>
    <t>ПрАТ "Фармацевтична фірма "Дарниця"</t>
  </si>
  <si>
    <t>Жаворонок В.О.</t>
  </si>
  <si>
    <t>База спеціального медичного постачання м.Києва</t>
  </si>
  <si>
    <t>БФ "Фундація Антиснід-Україна"</t>
  </si>
  <si>
    <t>ВСЬОГО по закладу</t>
  </si>
  <si>
    <t xml:space="preserve">Директор КНП "Клінічна лікарня"ПСИХІАТРІЯ"" </t>
  </si>
  <si>
    <t>Мішиєв В.Д.</t>
  </si>
  <si>
    <t>(підпис)           (ініціали і прізвище) </t>
  </si>
  <si>
    <t>Головний бухгалтер</t>
  </si>
  <si>
    <t>Трубецька Т.М.</t>
  </si>
  <si>
    <t xml:space="preserve">ІНФОРМАЦІЯ 
про надходження і використання благодійних пожертв від фізичних та юридичних осіб                                                                        
 до КНП "КФПЦ" за І квартал 2024 року </t>
  </si>
  <si>
    <r>
      <rPr>
        <sz val="10"/>
        <color indexed="8"/>
        <rFont val="Times New Roman"/>
        <family val="1"/>
      </rPr>
      <t xml:space="preserve">Сума,        
</t>
    </r>
    <r>
      <rPr>
        <b/>
        <sz val="10"/>
        <color indexed="8"/>
        <rFont val="Times New Roman"/>
        <family val="1"/>
      </rPr>
      <t xml:space="preserve">  тис. грн</t>
    </r>
  </si>
  <si>
    <t>Благодійний Фонд "Лікарі без кордонів-Бельгія"</t>
  </si>
  <si>
    <t>протитуберкульозні препарати</t>
  </si>
  <si>
    <t>База спеціального медичного призначення</t>
  </si>
  <si>
    <t>лікарські засоби</t>
  </si>
  <si>
    <t>презервативи</t>
  </si>
  <si>
    <t>КНП Київська міська клінічна лікарня №3</t>
  </si>
  <si>
    <t>засоби індивідуального захисту</t>
  </si>
  <si>
    <t>Благодійна організація "Всеукраїнська мережа людей, якіживуть з ВІЛ/СНІД"</t>
  </si>
  <si>
    <t>тест для перевірки та тестування апаратного забезпечення лабораторного обладнання</t>
  </si>
  <si>
    <t>КНП Київська міська клінічна лікарня №10</t>
  </si>
  <si>
    <t>захисні окуляри</t>
  </si>
  <si>
    <t>Благодійна організація "100 відсотків життя.Київський регіон"</t>
  </si>
  <si>
    <t>тести на гепатит С</t>
  </si>
  <si>
    <t>КНП Київська міська клінічна лікарня №5</t>
  </si>
  <si>
    <t>експрес тести на визначення антитіл до ВІЛ</t>
  </si>
  <si>
    <t>Державна установа "Центр громадського здоров'я МОЗ України"</t>
  </si>
  <si>
    <t>друкована продукція</t>
  </si>
  <si>
    <t>витратні матеріали для лабораторії</t>
  </si>
  <si>
    <t>дефібрилятор</t>
  </si>
  <si>
    <t>АТ "ПУМБ"</t>
  </si>
  <si>
    <t>техніка</t>
  </si>
  <si>
    <t>Міжнародний благодійний фонд                       "Альянс громадського здоров'я"</t>
  </si>
  <si>
    <t>Аналізатор в комплекті з джерелом безперебійного живлення та принтером</t>
  </si>
  <si>
    <t>Керівник установи</t>
  </si>
  <si>
    <t>Юлія ЗАГУТА</t>
  </si>
  <si>
    <t>(підпис)     </t>
  </si>
  <si>
    <t xml:space="preserve">    </t>
  </si>
  <si>
    <t xml:space="preserve">  (ініціали і прізвище) </t>
  </si>
  <si>
    <t>Євгенія АРЕФ'ЄВА-ВИШНИК</t>
  </si>
  <si>
    <r>
      <rPr>
        <b/>
        <sz val="14"/>
        <color indexed="8"/>
        <rFont val="Times New Roman"/>
        <family val="1"/>
      </rPr>
      <t>ІНФОРМАЦІЯ                                                                                                                                                                                                                                                                                                                                                                                                                    про надходження і використання благодійних пожертв від фізичних та юридичних осіб                                                                                                                                                     ________</t>
    </r>
    <r>
      <rPr>
        <b/>
        <u val="single"/>
        <sz val="14"/>
        <color indexed="8"/>
        <rFont val="Times New Roman"/>
        <family val="1"/>
      </rPr>
      <t>КНП "ДЕРМАТОВЕНЕРОЛОГІЯ"</t>
    </r>
    <r>
      <rPr>
        <b/>
        <sz val="14"/>
        <color indexed="8"/>
        <rFont val="Times New Roman"/>
        <family val="1"/>
      </rPr>
      <t xml:space="preserve">__за І квартал 2024 року </t>
    </r>
  </si>
  <si>
    <t>Благодійна організація "100 відсотків життя. Київський регіон"</t>
  </si>
  <si>
    <t>Швидкий  тест для діагностики гепатиту С,комплект включає піпетки, розчинник, стерильні безпечні</t>
  </si>
  <si>
    <t>КНП КМКЛ №5</t>
  </si>
  <si>
    <t>Швидкий  тест для виявлення антитіл до ВІЛ (колоїдне золото) №10</t>
  </si>
  <si>
    <t>Експрес-тест LgG,LgM,LgA антитіл до ВІЛ тип 1/2 Біолайн</t>
  </si>
  <si>
    <t>Експрес-тест ВІЛ 1.2.0. "Швидка відповідь"</t>
  </si>
  <si>
    <t>База спеціального медичного постачання</t>
  </si>
  <si>
    <t>MICROGYNON 30 ED TASC 3*28  Оральні концтрацептиви. Комбіновані низькодозовані оральні контрацептиви</t>
  </si>
  <si>
    <t>INTRA UTERINE DEVICE,(ГTCU 380 A/Спіраль внутрішньоматкова, мідь</t>
  </si>
  <si>
    <t>UNIPILL (LEVONORGESTREL 1.5 mg tab./ЛЕВОНОРГЕСТРЕЛ 1,5мг.№1</t>
  </si>
  <si>
    <t>Чоловічі презервативи/GONDOM 53,NATURAL (144шт.в упаковці)</t>
  </si>
  <si>
    <t>Тест- система для виявлення гепатиту В (HBsAg) у складі:</t>
  </si>
  <si>
    <t>Тест- система для виявлення гепатиту С (HCV) у складі:</t>
  </si>
  <si>
    <t>Адалімумаб (Hukyndra solution for injection in a prefilled syringe, 40mg Inj SRI №6х0,4ml SD/AT</t>
  </si>
  <si>
    <t xml:space="preserve">ІНФОРМАЦІЯ                                                                                                                                                                                                                                                                                                                                                                                                                    про надходження і використання благодійних пожертв від фізичних та юридичних осіб                                                                                                                                                     КНП " Київський міський клінічний ендокринологічний  центр" за І квартал 2024 року </t>
  </si>
  <si>
    <t>ТОВ "Діалог діагностик"</t>
  </si>
  <si>
    <t>субаренда обладнання</t>
  </si>
  <si>
    <t>ТОВ "ОЛДІ"</t>
  </si>
  <si>
    <t>господарчі товари</t>
  </si>
  <si>
    <t>ТОВ " Аніта К"</t>
  </si>
  <si>
    <t>лампи</t>
  </si>
  <si>
    <t>ТОВ " Епіцентр К"</t>
  </si>
  <si>
    <t xml:space="preserve">ФОП Кудла </t>
  </si>
  <si>
    <t>послуги</t>
  </si>
  <si>
    <t>ТОВ "Екомед"</t>
  </si>
  <si>
    <t>товари медичного призначення</t>
  </si>
  <si>
    <t>ТОВ "Розетка.УА"</t>
  </si>
  <si>
    <t>ТОВ " Роллотекс"</t>
  </si>
  <si>
    <t>ролети</t>
  </si>
  <si>
    <t>фізичні особи</t>
  </si>
  <si>
    <t>МДАУ</t>
  </si>
  <si>
    <t>тест-стужки</t>
  </si>
  <si>
    <t>ВБФ" Крона"</t>
  </si>
  <si>
    <t>Сомаверт (ліки)</t>
  </si>
  <si>
    <t>ВБО" Благодійний фонд Родини Жебрівських"</t>
  </si>
  <si>
    <t>лікарські препарати</t>
  </si>
  <si>
    <t>ТОВ " Медичний центр МТК"</t>
  </si>
  <si>
    <t>БФ" За безпечну медицину"</t>
  </si>
  <si>
    <t>ПАТ " НВЦ "Борщагівський  ХФЗ"</t>
  </si>
  <si>
    <t>Ганна ПАВЛЕНКО</t>
  </si>
  <si>
    <t>Анжела  СІМОНОВА</t>
  </si>
  <si>
    <t>Виконавець</t>
  </si>
  <si>
    <t>272 03 17</t>
  </si>
  <si>
    <r>
      <rPr>
        <sz val="8"/>
        <color indexed="8"/>
        <rFont val="Times New Roman"/>
        <family val="1"/>
      </rPr>
      <t xml:space="preserve">                                                                                                                                            найменування закладу охорони здоров</t>
    </r>
    <r>
      <rPr>
        <sz val="8"/>
        <color indexed="8"/>
        <rFont val="Calibri"/>
        <family val="2"/>
      </rPr>
      <t>′</t>
    </r>
    <r>
      <rPr>
        <sz val="8"/>
        <color indexed="8"/>
        <rFont val="Times New Roman"/>
        <family val="1"/>
      </rPr>
      <t>я</t>
    </r>
  </si>
  <si>
    <t>Приватне підприємство"Медіта"</t>
  </si>
  <si>
    <t>вироби медичного призначення</t>
  </si>
  <si>
    <t>Фізична особа</t>
  </si>
  <si>
    <t>молоковідсмоктувач,</t>
  </si>
  <si>
    <t>UNICEF</t>
  </si>
  <si>
    <t>продуктові набори</t>
  </si>
  <si>
    <t>Громадська організація"Зміни"</t>
  </si>
  <si>
    <t>медикаменти</t>
  </si>
  <si>
    <t>Благодійний фонд"Волонтерська спільнота""</t>
  </si>
  <si>
    <t>Благодійний фонд"Ми родом із України"</t>
  </si>
  <si>
    <t>вітаміни д/вагітних</t>
  </si>
  <si>
    <t>холодильник д/вакцини</t>
  </si>
  <si>
    <t>Директор</t>
  </si>
  <si>
    <t>Голікова О.С.</t>
  </si>
  <si>
    <t>Іванець Л.В.</t>
  </si>
  <si>
    <t xml:space="preserve">ІНФОРМАЦІЯ                                                                                                                                                                                                                                                                                                                                                                                                                    про надходження і використання благодійних пожертв від фізичних та юридичних осіб                                                                                                                                                   КНП  "Київський міський клінічний онкологічний центр" за  1 квартал 2024 року </t>
  </si>
  <si>
    <t xml:space="preserve">                                                                                                                                            найменування закладу охорони здоров′я</t>
  </si>
  <si>
    <t>Фізичні особи</t>
  </si>
  <si>
    <t>ТОВ Допомога  дітям Украіни</t>
  </si>
  <si>
    <t>БФ Таблеточки</t>
  </si>
  <si>
    <t>БФ родини Жебрівських</t>
  </si>
  <si>
    <t>ФОП Опацька</t>
  </si>
  <si>
    <t xml:space="preserve">БФ Янголи життя </t>
  </si>
  <si>
    <t>БФ Краб</t>
  </si>
  <si>
    <t>БО  "БФ "Інспірейшен Фемілі</t>
  </si>
  <si>
    <t>База Спец мед постачання</t>
  </si>
  <si>
    <t>Бюро всесвітньої організації охорони здоровя</t>
  </si>
  <si>
    <t>КНП Київський міський пологовий будинол №6</t>
  </si>
  <si>
    <t>НВМКЦ Головний військовий клінічний госпіталь</t>
  </si>
  <si>
    <t>КНП Миколаївський обласний центр онкології</t>
  </si>
  <si>
    <t>ГО Інновативні підприємці рідногокраю</t>
  </si>
  <si>
    <t>ГО Ініціативне покоління</t>
  </si>
  <si>
    <t>ГО Ініціатива Е+</t>
  </si>
  <si>
    <t>Фіз особа</t>
  </si>
  <si>
    <t>гладильна доска</t>
  </si>
  <si>
    <t xml:space="preserve">БФ Педіатри проти раку </t>
  </si>
  <si>
    <t>пульсоксиметр</t>
  </si>
  <si>
    <t>БО Едельвейс</t>
  </si>
  <si>
    <t>тонометр ел.</t>
  </si>
  <si>
    <t>Кондратенко А. В.</t>
  </si>
  <si>
    <t xml:space="preserve">                                                                                                                                                                                       (підпис)           (ініціали і прізвище) </t>
  </si>
  <si>
    <t>Мамонова Т.Й.</t>
  </si>
  <si>
    <t xml:space="preserve">ІНФОРМАЦІЯ                                                                                                                                                                                                                                                                                                                                                                                                                    про надходження і використання благодійних пожертв від фізичних та юридичних осіб                                                                                                                                                     Комунальне некомерційне підприємство "Київський міський центр радіаційного захисту населення міста Києва від наслідків Чорнобильської катастрофи" Виконавчого органу Київської міської ради (Київська міська державна адміністрація) за I квартал 2024 року </t>
  </si>
  <si>
    <t>ТОВ "Віакон Україна"</t>
  </si>
  <si>
    <t>Предмети, матеріали та обладнання</t>
  </si>
  <si>
    <t>БО "Товариство Червоного Хреста України"</t>
  </si>
  <si>
    <t>Медикаменти та перев'язувальні матеріали</t>
  </si>
  <si>
    <t>ВБО "Благодійний фонд родини Жебрівських"</t>
  </si>
  <si>
    <t>ТОВ "Ранбаксі Фармасьютікалс Україна"</t>
  </si>
  <si>
    <t>Бюро Всесвітньої організації здоров'я в Україні</t>
  </si>
  <si>
    <t>Благодійники</t>
  </si>
  <si>
    <t>Олександр ТОВСТОХАТЬКО</t>
  </si>
  <si>
    <t xml:space="preserve">             Аліна ЧЕРТКОВА</t>
  </si>
  <si>
    <t xml:space="preserve">ІНФОРМАЦІЯ                                                                                                                                                                                                                                                                                                                                                                                                                    про надходження і використання благодійних пожертв від фізичних та юридичних осіб                                                                                                                                                     КНП «Київська міська дитяча клінічна туберкульозна лікарня» за І квартал 2024 року </t>
  </si>
  <si>
    <t>Всього отримано благодійних пожертв, 
тис. грн</t>
  </si>
  <si>
    <r>
      <rPr>
        <sz val="10"/>
        <color indexed="8"/>
        <rFont val="Times New Roman"/>
        <family val="1"/>
      </rPr>
      <t xml:space="preserve">Залишок невикористаних грошових коштів, товарів та послуг на кінець звітного періоду, 
</t>
    </r>
    <r>
      <rPr>
        <b/>
        <sz val="10"/>
        <color indexed="8"/>
        <rFont val="Times New Roman"/>
        <family val="1"/>
      </rPr>
      <t>тис. грн</t>
    </r>
  </si>
  <si>
    <r>
      <rPr>
        <sz val="10"/>
        <color indexed="8"/>
        <rFont val="Times New Roman"/>
        <family val="1"/>
      </rPr>
      <t>В грошовій форм,</t>
    </r>
    <r>
      <rPr>
        <b/>
        <sz val="10"/>
        <color indexed="8"/>
        <rFont val="Times New Roman"/>
        <family val="1"/>
      </rPr>
      <t xml:space="preserve"> 
тис. грн</t>
    </r>
  </si>
  <si>
    <r>
      <rPr>
        <sz val="10"/>
        <color indexed="8"/>
        <rFont val="Times New Roman"/>
        <family val="1"/>
      </rPr>
      <t xml:space="preserve">В  натуральній формі (товари і послуги),
</t>
    </r>
    <r>
      <rPr>
        <b/>
        <sz val="10"/>
        <color indexed="8"/>
        <rFont val="Times New Roman"/>
        <family val="1"/>
      </rPr>
      <t>тис. грн</t>
    </r>
  </si>
  <si>
    <r>
      <rPr>
        <sz val="10"/>
        <color indexed="8"/>
        <rFont val="Times New Roman"/>
        <family val="1"/>
      </rPr>
      <t xml:space="preserve">Сума,
</t>
    </r>
    <r>
      <rPr>
        <b/>
        <sz val="10"/>
        <color indexed="8"/>
        <rFont val="Times New Roman"/>
        <family val="1"/>
      </rPr>
      <t>тис. грн</t>
    </r>
  </si>
  <si>
    <t>Перелік використаних товарів та послуг у натуральній формі  (канцтовари, господарські товари, будівельні товари, медикаменти та перев'язувальні матеріали, продукти харчування, м’який інвентар, основні засоби та інші)</t>
  </si>
  <si>
    <t>БО "100 відсотків життя. Київський регіон"</t>
  </si>
  <si>
    <t>продукти харчування</t>
  </si>
  <si>
    <t>ТОВ "Метро Кеш енд Кері Україна""</t>
  </si>
  <si>
    <t>миючі засоби</t>
  </si>
  <si>
    <t>ГО "Ти сам собі країна"</t>
  </si>
  <si>
    <t>генератори (2 шт.)</t>
  </si>
  <si>
    <t>ТОВ "Мазрезерв"</t>
  </si>
  <si>
    <t>тренажер реабілітаційний з комплектуючими</t>
  </si>
  <si>
    <t>В.о.директора</t>
  </si>
  <si>
    <t>Вікторія КАМІНСЬКА</t>
  </si>
  <si>
    <t>В.о.головного бухгалтера</t>
  </si>
  <si>
    <t>Інна ЛІЩИШИНА</t>
  </si>
  <si>
    <t xml:space="preserve">ІНФОРМАЦІЯ                                                                                                                                                                                                                                                                                                                                                                                                                    про надходження і використання благодійних пожертв від фізичних та юридичних осіб                                                                                                                  КНП "Центр спортивної медицини міста Києва"  за І квартал 2024 року </t>
  </si>
  <si>
    <t>Вадим МАНЖАЛІЙ</t>
  </si>
  <si>
    <t>Катерина МОСКАЛЕНКО</t>
  </si>
  <si>
    <t xml:space="preserve">ІНФОРМАЦІЯ                                                                                                                                                                                                                                                                                                                                                                                                                    про надходження і використання благодійних пожертв від фізичних та юридичних осіб                                                                                                                                                     КНП "Київський міський центр дитячої нейрохірургії"  за І квартал 2024 року </t>
  </si>
  <si>
    <t>фізична особа</t>
  </si>
  <si>
    <t>КНП "КМКЛ №3"</t>
  </si>
  <si>
    <t>Ольга ГАЙДАРЕНКО</t>
  </si>
  <si>
    <t>Ірина ГОМЕНЮК</t>
  </si>
  <si>
    <t xml:space="preserve">ІНФОРМАЦІЯ                                                                                                                                                                                                                                                                                                                                                                                                                    про надходження і використання благодійних пожертв від фізичних та юридичних осіб                                                                                                                                                     КНП "Академія здоров'я людини" за І квартал 2024 року </t>
  </si>
  <si>
    <t>харчування</t>
  </si>
  <si>
    <t>Заступник директора з економічних питань</t>
  </si>
  <si>
    <t>І.К.Сова</t>
  </si>
  <si>
    <t>О.В.Затуливітер</t>
  </si>
  <si>
    <t xml:space="preserve">ІНФОРМАЦІЯ                                                                                                                                                                                                                                                                                                                                                                                                                    про надходження і використання благодійних пожертв від фізичних та юридичних осіб                                                                                                                                                     по КНП "КМЦ нефрології та діалізу" за І квартал 2024 року </t>
  </si>
  <si>
    <t>Всесвітня організація охорони здоров'я (ВООЗ) Європейське регіональне бюро</t>
  </si>
  <si>
    <t>ТОВ "ДІАТОМ</t>
  </si>
  <si>
    <t>Благодійна організація "Благодійний фонд "ТАПС"</t>
  </si>
  <si>
    <t>Благодійна організація "Благодійний фонд "УНІЛЕКС"</t>
  </si>
  <si>
    <t>інвалідні коляски</t>
  </si>
  <si>
    <t>Е.К. Красюк</t>
  </si>
  <si>
    <t>Ю.І. Рура</t>
  </si>
  <si>
    <r>
      <t xml:space="preserve">                                                                                                                                                                                найменування закладу охорони здоров</t>
    </r>
    <r>
      <rPr>
        <sz val="8"/>
        <color indexed="8"/>
        <rFont val="Calibri"/>
        <family val="2"/>
      </rPr>
      <t>′</t>
    </r>
    <r>
      <rPr>
        <sz val="8"/>
        <color indexed="8"/>
        <rFont val="Times New Roman"/>
        <family val="1"/>
      </rPr>
      <t>я</t>
    </r>
  </si>
  <si>
    <t xml:space="preserve">                                                                                                                                                                                                                                                                                           найменування закладу охорони здоров′я</t>
  </si>
  <si>
    <r>
      <t xml:space="preserve">                                                                                                                                                            найменування закладу охорони здоров</t>
    </r>
    <r>
      <rPr>
        <sz val="8"/>
        <color indexed="8"/>
        <rFont val="Calibri"/>
        <family val="2"/>
      </rPr>
      <t>′</t>
    </r>
    <r>
      <rPr>
        <sz val="8"/>
        <color indexed="8"/>
        <rFont val="Times New Roman"/>
        <family val="1"/>
      </rPr>
      <t>я</t>
    </r>
  </si>
  <si>
    <r>
      <t xml:space="preserve">                                                                                                                                                                                  найменування закладу охорони здоров</t>
    </r>
    <r>
      <rPr>
        <sz val="8"/>
        <color indexed="8"/>
        <rFont val="Calibri"/>
        <family val="2"/>
      </rPr>
      <t>′</t>
    </r>
    <r>
      <rPr>
        <sz val="8"/>
        <color indexed="8"/>
        <rFont val="Times New Roman"/>
        <family val="1"/>
      </rPr>
      <t>я</t>
    </r>
  </si>
  <si>
    <t xml:space="preserve">ІНФОРМАЦІЯ                                                                                                                                                                                                                                                                                                                                                                                                                    про надходження і використання благодійних пожертв від фізичних та юридичних осіб                                                                                                                                                     КНП "КМЦРПМ" за 1 квартал 2024року </t>
  </si>
  <si>
    <t xml:space="preserve">                                                                                                       найменування закладу охорони здоров′я</t>
  </si>
  <si>
    <r>
      <t xml:space="preserve">                                                                                                                                                                найменування закладу охорони здоров</t>
    </r>
    <r>
      <rPr>
        <sz val="8"/>
        <color indexed="8"/>
        <rFont val="Calibri"/>
        <family val="2"/>
      </rPr>
      <t>′</t>
    </r>
    <r>
      <rPr>
        <sz val="8"/>
        <color indexed="8"/>
        <rFont val="Times New Roman"/>
        <family val="1"/>
      </rPr>
      <t>я</t>
    </r>
  </si>
  <si>
    <r>
      <t xml:space="preserve">                                                                                                                                                                       найменування закладу охорони здоров</t>
    </r>
    <r>
      <rPr>
        <sz val="8"/>
        <color indexed="8"/>
        <rFont val="Calibri"/>
        <family val="2"/>
      </rPr>
      <t>′</t>
    </r>
    <r>
      <rPr>
        <sz val="8"/>
        <color indexed="8"/>
        <rFont val="Times New Roman"/>
        <family val="1"/>
      </rPr>
      <t>я</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</si>
</sst>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
    <numFmt numFmtId="166" formatCode="0.000"/>
    <numFmt numFmtId="167" formatCode="#,##0.0000"/>
    <numFmt numFmtId="168" formatCode="0.0000"/>
    <numFmt numFmtId="169" formatCode="0.00000"/>
  </numFmts>
  <fonts count="57">
    <font>
      <sz val="10"/>
      <name val="Arial"/>
      <family val="2"/>
    </font>
    <font>
      <sz val="10"/>
      <name val="Arial Cyr"/>
      <family val="0"/>
    </font>
    <font>
      <sz val="8"/>
      <name val="Arial"/>
      <family val="2"/>
    </font>
    <font>
      <sz val="11"/>
      <color indexed="8"/>
      <name val="Times New Roman"/>
      <family val="1"/>
    </font>
    <font>
      <sz val="8"/>
      <color indexed="8"/>
      <name val="Times New Roman"/>
      <family val="1"/>
    </font>
    <font>
      <sz val="10"/>
      <name val="Times New Roman"/>
      <family val="1"/>
    </font>
    <font>
      <b/>
      <sz val="14"/>
      <color indexed="8"/>
      <name val="Times New Roman"/>
      <family val="1"/>
    </font>
    <font>
      <sz val="8"/>
      <color indexed="8"/>
      <name val="Calibri"/>
      <family val="2"/>
    </font>
    <font>
      <sz val="10"/>
      <color indexed="8"/>
      <name val="Times New Roman"/>
      <family val="1"/>
    </font>
    <font>
      <b/>
      <sz val="10"/>
      <color indexed="8"/>
      <name val="Times New Roman"/>
      <family val="1"/>
    </font>
    <font>
      <sz val="12"/>
      <color indexed="8"/>
      <name val="Times New Roman"/>
      <family val="1"/>
    </font>
    <font>
      <b/>
      <sz val="12"/>
      <color indexed="8"/>
      <name val="Times New Roman"/>
      <family val="1"/>
    </font>
    <font>
      <sz val="12"/>
      <color indexed="8"/>
      <name val="Calibri"/>
      <family val="2"/>
    </font>
    <font>
      <b/>
      <sz val="12"/>
      <color indexed="8"/>
      <name val="Calibri"/>
      <family val="2"/>
    </font>
    <font>
      <b/>
      <i/>
      <sz val="11"/>
      <color indexed="8"/>
      <name val="Times New Roman"/>
      <family val="1"/>
    </font>
    <font>
      <sz val="12"/>
      <name val="Times New Roman"/>
      <family val="1"/>
    </font>
    <font>
      <i/>
      <sz val="9"/>
      <name val="Times New Roman"/>
      <family val="1"/>
    </font>
    <font>
      <sz val="9"/>
      <color indexed="8"/>
      <name val="Times New Roman"/>
      <family val="1"/>
    </font>
    <font>
      <b/>
      <i/>
      <sz val="9"/>
      <color indexed="8"/>
      <name val="Times New Roman"/>
      <family val="1"/>
    </font>
    <font>
      <b/>
      <u val="single"/>
      <sz val="14"/>
      <color indexed="8"/>
      <name val="Times New Roman"/>
      <family val="1"/>
    </font>
    <font>
      <b/>
      <i/>
      <sz val="10"/>
      <color indexed="8"/>
      <name val="Times New Roman"/>
      <family val="1"/>
    </font>
    <font>
      <i/>
      <sz val="10"/>
      <name val="Times New Roman"/>
      <family val="1"/>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 fillId="0" borderId="0">
      <alignment/>
      <protection/>
    </xf>
    <xf numFmtId="0" fontId="0"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56" fillId="32" borderId="0" applyNumberFormat="0" applyBorder="0" applyAlignment="0" applyProtection="0"/>
  </cellStyleXfs>
  <cellXfs count="165">
    <xf numFmtId="0" fontId="0" fillId="0" borderId="0" xfId="0" applyAlignment="1">
      <alignment/>
    </xf>
    <xf numFmtId="0" fontId="4" fillId="0" borderId="0" xfId="0" applyFont="1" applyAlignment="1">
      <alignment/>
    </xf>
    <xf numFmtId="0" fontId="8" fillId="0" borderId="10" xfId="0" applyFont="1" applyBorder="1" applyAlignment="1">
      <alignment horizontal="center" vertical="center" wrapText="1"/>
    </xf>
    <xf numFmtId="0" fontId="8" fillId="0" borderId="10" xfId="0" applyFont="1" applyBorder="1" applyAlignment="1">
      <alignment horizontal="center" vertical="top" wrapText="1"/>
    </xf>
    <xf numFmtId="0" fontId="10" fillId="0" borderId="10" xfId="0" applyFont="1" applyBorder="1" applyAlignment="1">
      <alignment horizontal="center" vertical="center" wrapText="1"/>
    </xf>
    <xf numFmtId="0" fontId="10" fillId="0" borderId="10" xfId="0" applyFont="1" applyBorder="1" applyAlignment="1">
      <alignment/>
    </xf>
    <xf numFmtId="4" fontId="10" fillId="0" borderId="10" xfId="0" applyNumberFormat="1" applyFont="1" applyBorder="1" applyAlignment="1">
      <alignment horizontal="center"/>
    </xf>
    <xf numFmtId="0" fontId="10" fillId="0" borderId="10" xfId="0" applyFont="1" applyBorder="1" applyAlignment="1">
      <alignment wrapText="1"/>
    </xf>
    <xf numFmtId="2" fontId="11" fillId="33" borderId="10" xfId="0" applyNumberFormat="1" applyFont="1" applyFill="1" applyBorder="1" applyAlignment="1">
      <alignment horizontal="center"/>
    </xf>
    <xf numFmtId="164" fontId="10" fillId="0" borderId="10" xfId="0" applyNumberFormat="1" applyFont="1" applyBorder="1" applyAlignment="1">
      <alignment horizontal="center"/>
    </xf>
    <xf numFmtId="0" fontId="10" fillId="0" borderId="10" xfId="0" applyFont="1" applyFill="1" applyBorder="1" applyAlignment="1">
      <alignment wrapText="1"/>
    </xf>
    <xf numFmtId="4" fontId="11" fillId="0" borderId="10" xfId="0" applyNumberFormat="1" applyFont="1" applyBorder="1" applyAlignment="1">
      <alignment horizontal="center"/>
    </xf>
    <xf numFmtId="164" fontId="10" fillId="0" borderId="10" xfId="0" applyNumberFormat="1" applyFont="1" applyBorder="1" applyAlignment="1">
      <alignment horizontal="center" wrapText="1"/>
    </xf>
    <xf numFmtId="165" fontId="10" fillId="0" borderId="10" xfId="0" applyNumberFormat="1" applyFont="1" applyBorder="1" applyAlignment="1">
      <alignment horizontal="center"/>
    </xf>
    <xf numFmtId="0" fontId="10" fillId="0" borderId="10" xfId="0" applyFont="1" applyBorder="1" applyAlignment="1">
      <alignment horizontal="center" vertical="center"/>
    </xf>
    <xf numFmtId="166" fontId="11" fillId="33" borderId="10" xfId="0" applyNumberFormat="1" applyFont="1" applyFill="1" applyBorder="1" applyAlignment="1">
      <alignment horizontal="center"/>
    </xf>
    <xf numFmtId="167" fontId="10" fillId="0" borderId="10" xfId="0" applyNumberFormat="1" applyFont="1" applyBorder="1" applyAlignment="1">
      <alignment horizontal="center"/>
    </xf>
    <xf numFmtId="168" fontId="11" fillId="33" borderId="10" xfId="0" applyNumberFormat="1" applyFont="1" applyFill="1" applyBorder="1" applyAlignment="1">
      <alignment horizontal="center"/>
    </xf>
    <xf numFmtId="169" fontId="11" fillId="33" borderId="10" xfId="0" applyNumberFormat="1" applyFont="1" applyFill="1" applyBorder="1" applyAlignment="1">
      <alignment horizontal="center"/>
    </xf>
    <xf numFmtId="0" fontId="12" fillId="0" borderId="10" xfId="0" applyFont="1" applyBorder="1" applyAlignment="1">
      <alignment horizontal="center" vertical="center"/>
    </xf>
    <xf numFmtId="0" fontId="12" fillId="0" borderId="10" xfId="0" applyFont="1" applyBorder="1" applyAlignment="1">
      <alignment/>
    </xf>
    <xf numFmtId="4" fontId="12" fillId="0" borderId="10" xfId="0" applyNumberFormat="1" applyFont="1" applyBorder="1" applyAlignment="1">
      <alignment horizontal="center"/>
    </xf>
    <xf numFmtId="0" fontId="12" fillId="0" borderId="10" xfId="0" applyFont="1" applyBorder="1" applyAlignment="1">
      <alignment wrapText="1"/>
    </xf>
    <xf numFmtId="0" fontId="11" fillId="34" borderId="10" xfId="0" applyFont="1" applyFill="1" applyBorder="1" applyAlignment="1">
      <alignment/>
    </xf>
    <xf numFmtId="4" fontId="13" fillId="34" borderId="10" xfId="0" applyNumberFormat="1" applyFont="1" applyFill="1" applyBorder="1" applyAlignment="1">
      <alignment horizontal="center"/>
    </xf>
    <xf numFmtId="165" fontId="13" fillId="34" borderId="10" xfId="0" applyNumberFormat="1" applyFont="1" applyFill="1" applyBorder="1" applyAlignment="1">
      <alignment horizontal="center"/>
    </xf>
    <xf numFmtId="0" fontId="12" fillId="34" borderId="10" xfId="0" applyFont="1" applyFill="1" applyBorder="1" applyAlignment="1">
      <alignment wrapText="1"/>
    </xf>
    <xf numFmtId="169" fontId="11" fillId="34" borderId="10" xfId="0" applyNumberFormat="1" applyFont="1" applyFill="1" applyBorder="1" applyAlignment="1">
      <alignment horizontal="center"/>
    </xf>
    <xf numFmtId="0" fontId="12" fillId="34" borderId="10" xfId="0" applyFont="1" applyFill="1" applyBorder="1" applyAlignment="1">
      <alignment/>
    </xf>
    <xf numFmtId="165" fontId="11" fillId="34" borderId="10" xfId="0" applyNumberFormat="1" applyFont="1" applyFill="1" applyBorder="1" applyAlignment="1">
      <alignment horizontal="center"/>
    </xf>
    <xf numFmtId="0" fontId="14" fillId="0" borderId="0" xfId="0" applyFont="1" applyAlignment="1">
      <alignment/>
    </xf>
    <xf numFmtId="0" fontId="5" fillId="0" borderId="11" xfId="53" applyFont="1" applyBorder="1" applyAlignment="1">
      <alignment horizontal="center"/>
      <protection/>
    </xf>
    <xf numFmtId="0" fontId="3"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xf>
    <xf numFmtId="0" fontId="10" fillId="0" borderId="10" xfId="0" applyFont="1" applyBorder="1" applyAlignment="1">
      <alignment horizontal="left" vertical="center" wrapText="1"/>
    </xf>
    <xf numFmtId="4" fontId="10" fillId="0" borderId="10" xfId="0" applyNumberFormat="1" applyFont="1" applyBorder="1" applyAlignment="1">
      <alignment horizontal="center" vertical="center"/>
    </xf>
    <xf numFmtId="2" fontId="11" fillId="33" borderId="10" xfId="0" applyNumberFormat="1" applyFont="1" applyFill="1" applyBorder="1" applyAlignment="1">
      <alignment horizontal="center" vertical="center"/>
    </xf>
    <xf numFmtId="0" fontId="10" fillId="0" borderId="10" xfId="0" applyFont="1" applyBorder="1" applyAlignment="1">
      <alignment vertical="center"/>
    </xf>
    <xf numFmtId="0" fontId="10" fillId="0" borderId="10" xfId="0" applyFont="1" applyFill="1" applyBorder="1" applyAlignment="1">
      <alignment horizontal="center" vertical="center" wrapText="1"/>
    </xf>
    <xf numFmtId="2" fontId="10" fillId="0" borderId="10" xfId="0" applyNumberFormat="1" applyFont="1" applyBorder="1" applyAlignment="1">
      <alignment horizontal="center" vertical="center"/>
    </xf>
    <xf numFmtId="2" fontId="11" fillId="0" borderId="10" xfId="0" applyNumberFormat="1" applyFont="1" applyBorder="1" applyAlignment="1">
      <alignment horizontal="center" vertical="center"/>
    </xf>
    <xf numFmtId="0" fontId="11" fillId="34" borderId="10" xfId="0" applyFont="1" applyFill="1" applyBorder="1" applyAlignment="1">
      <alignment horizontal="left" vertical="center" wrapText="1"/>
    </xf>
    <xf numFmtId="4" fontId="11" fillId="34" borderId="10" xfId="0" applyNumberFormat="1" applyFont="1" applyFill="1" applyBorder="1" applyAlignment="1">
      <alignment horizontal="center" vertical="center"/>
    </xf>
    <xf numFmtId="0" fontId="10" fillId="34" borderId="10" xfId="0" applyFont="1" applyFill="1" applyBorder="1" applyAlignment="1">
      <alignment vertical="center" wrapText="1"/>
    </xf>
    <xf numFmtId="2" fontId="11" fillId="34" borderId="10" xfId="0" applyNumberFormat="1" applyFont="1" applyFill="1" applyBorder="1" applyAlignment="1">
      <alignment horizontal="center" vertical="center"/>
    </xf>
    <xf numFmtId="0" fontId="10" fillId="34" borderId="10" xfId="0" applyFont="1" applyFill="1" applyBorder="1" applyAlignment="1">
      <alignment vertical="center"/>
    </xf>
    <xf numFmtId="0" fontId="14" fillId="0" borderId="0" xfId="0" applyFont="1" applyAlignment="1">
      <alignment horizontal="left" vertical="center" wrapText="1"/>
    </xf>
    <xf numFmtId="0" fontId="3" fillId="0" borderId="11" xfId="0" applyFont="1" applyBorder="1" applyAlignment="1">
      <alignment vertical="center"/>
    </xf>
    <xf numFmtId="0" fontId="5" fillId="0" borderId="0" xfId="53" applyFont="1" applyBorder="1" applyAlignment="1">
      <alignment horizontal="center" vertical="center"/>
      <protection/>
    </xf>
    <xf numFmtId="2" fontId="3" fillId="0" borderId="0" xfId="0" applyNumberFormat="1" applyFont="1" applyAlignment="1">
      <alignment vertical="center"/>
    </xf>
    <xf numFmtId="0" fontId="17" fillId="0" borderId="0" xfId="0" applyFont="1" applyAlignment="1">
      <alignment vertical="center"/>
    </xf>
    <xf numFmtId="0" fontId="18" fillId="0" borderId="0" xfId="0" applyFont="1" applyAlignment="1">
      <alignment horizontal="left" vertical="center" wrapText="1"/>
    </xf>
    <xf numFmtId="0" fontId="17" fillId="0" borderId="0" xfId="0" applyFont="1" applyAlignment="1">
      <alignment horizontal="center" vertical="center"/>
    </xf>
    <xf numFmtId="0" fontId="16" fillId="0" borderId="0" xfId="53" applyFont="1" applyBorder="1" applyAlignment="1">
      <alignment horizontal="center" vertical="center"/>
      <protection/>
    </xf>
    <xf numFmtId="0" fontId="17" fillId="0" borderId="0" xfId="0" applyFont="1" applyAlignment="1">
      <alignment/>
    </xf>
    <xf numFmtId="0" fontId="3" fillId="0" borderId="0" xfId="0" applyFont="1" applyAlignment="1">
      <alignment/>
    </xf>
    <xf numFmtId="0" fontId="14" fillId="0" borderId="0" xfId="0" applyFont="1" applyAlignment="1">
      <alignment horizontal="left" wrapText="1"/>
    </xf>
    <xf numFmtId="0" fontId="3" fillId="0" borderId="11" xfId="0" applyFont="1" applyBorder="1" applyAlignment="1">
      <alignment/>
    </xf>
    <xf numFmtId="0" fontId="5" fillId="0" borderId="0" xfId="53" applyFont="1" applyBorder="1" applyAlignment="1">
      <alignment horizontal="center"/>
      <protection/>
    </xf>
    <xf numFmtId="0" fontId="10" fillId="0" borderId="10" xfId="0" applyFont="1" applyBorder="1" applyAlignment="1">
      <alignment horizontal="left" vertical="center" wrapText="1" indent="1"/>
    </xf>
    <xf numFmtId="4" fontId="10" fillId="0" borderId="10" xfId="0" applyNumberFormat="1" applyFont="1" applyBorder="1" applyAlignment="1">
      <alignment horizontal="left" vertical="center" wrapText="1" indent="1"/>
    </xf>
    <xf numFmtId="0" fontId="10" fillId="0" borderId="10" xfId="0" applyFont="1" applyBorder="1" applyAlignment="1">
      <alignment vertical="center" wrapText="1"/>
    </xf>
    <xf numFmtId="2" fontId="11" fillId="34" borderId="10" xfId="0" applyNumberFormat="1" applyFont="1" applyFill="1" applyBorder="1" applyAlignment="1">
      <alignment horizontal="center"/>
    </xf>
    <xf numFmtId="4" fontId="11" fillId="34" borderId="10" xfId="0" applyNumberFormat="1" applyFont="1" applyFill="1" applyBorder="1" applyAlignment="1">
      <alignment horizontal="center"/>
    </xf>
    <xf numFmtId="0" fontId="8" fillId="0" borderId="0" xfId="0" applyFont="1" applyAlignment="1">
      <alignment/>
    </xf>
    <xf numFmtId="0" fontId="8" fillId="0" borderId="0" xfId="0" applyFont="1" applyAlignment="1">
      <alignment horizontal="center" vertical="center"/>
    </xf>
    <xf numFmtId="2" fontId="8" fillId="0" borderId="0" xfId="0" applyNumberFormat="1" applyFont="1" applyAlignment="1">
      <alignment horizontal="center"/>
    </xf>
    <xf numFmtId="0" fontId="17" fillId="0" borderId="0" xfId="0" applyFont="1" applyAlignment="1">
      <alignment horizontal="center" vertical="center"/>
    </xf>
    <xf numFmtId="2" fontId="8" fillId="0" borderId="0" xfId="0" applyNumberFormat="1" applyFont="1" applyAlignment="1">
      <alignment horizontal="center" vertical="center"/>
    </xf>
    <xf numFmtId="0" fontId="8" fillId="0" borderId="0" xfId="0" applyFont="1" applyAlignment="1">
      <alignment/>
    </xf>
    <xf numFmtId="0" fontId="8" fillId="0" borderId="0" xfId="0" applyFont="1" applyAlignment="1">
      <alignment horizontal="center" vertical="center"/>
    </xf>
    <xf numFmtId="2" fontId="8" fillId="0" borderId="10" xfId="0" applyNumberFormat="1" applyFont="1" applyBorder="1" applyAlignment="1">
      <alignment horizontal="center" wrapText="1"/>
    </xf>
    <xf numFmtId="0" fontId="17" fillId="0" borderId="10" xfId="0" applyFont="1" applyBorder="1" applyAlignment="1">
      <alignment horizontal="center" vertical="center" wrapText="1"/>
    </xf>
    <xf numFmtId="2" fontId="8" fillId="0" borderId="10" xfId="0" applyNumberFormat="1" applyFont="1" applyBorder="1" applyAlignment="1">
      <alignment horizontal="center" vertical="center" wrapText="1"/>
    </xf>
    <xf numFmtId="0" fontId="8" fillId="35" borderId="10" xfId="0" applyFont="1" applyFill="1" applyBorder="1" applyAlignment="1">
      <alignment/>
    </xf>
    <xf numFmtId="4" fontId="8" fillId="0" borderId="10" xfId="0" applyNumberFormat="1" applyFont="1" applyFill="1" applyBorder="1" applyAlignment="1">
      <alignment horizontal="center" vertical="center"/>
    </xf>
    <xf numFmtId="2" fontId="8" fillId="35" borderId="10" xfId="0" applyNumberFormat="1" applyFont="1" applyFill="1" applyBorder="1" applyAlignment="1">
      <alignment horizontal="center"/>
    </xf>
    <xf numFmtId="0" fontId="17" fillId="35" borderId="10" xfId="0" applyFont="1" applyFill="1" applyBorder="1" applyAlignment="1">
      <alignment horizontal="center" vertical="center" wrapText="1"/>
    </xf>
    <xf numFmtId="2" fontId="9" fillId="35" borderId="10" xfId="0" applyNumberFormat="1" applyFont="1" applyFill="1" applyBorder="1" applyAlignment="1">
      <alignment horizontal="center" vertical="center"/>
    </xf>
    <xf numFmtId="0" fontId="8" fillId="35" borderId="10" xfId="0" applyFont="1" applyFill="1" applyBorder="1" applyAlignment="1">
      <alignment horizontal="center" vertical="center"/>
    </xf>
    <xf numFmtId="4" fontId="8" fillId="35" borderId="10" xfId="0" applyNumberFormat="1" applyFont="1" applyFill="1" applyBorder="1" applyAlignment="1">
      <alignment horizontal="center" vertical="center"/>
    </xf>
    <xf numFmtId="2" fontId="8" fillId="35" borderId="10" xfId="0" applyNumberFormat="1" applyFont="1" applyFill="1" applyBorder="1" applyAlignment="1">
      <alignment horizontal="center" vertical="center"/>
    </xf>
    <xf numFmtId="4" fontId="9" fillId="35" borderId="10" xfId="0" applyNumberFormat="1" applyFont="1" applyFill="1" applyBorder="1" applyAlignment="1">
      <alignment horizontal="center" vertical="center"/>
    </xf>
    <xf numFmtId="2" fontId="8" fillId="35" borderId="10" xfId="0" applyNumberFormat="1" applyFont="1" applyFill="1" applyBorder="1" applyAlignment="1">
      <alignment horizontal="center" vertical="center"/>
    </xf>
    <xf numFmtId="0" fontId="8" fillId="35" borderId="10" xfId="0" applyFont="1" applyFill="1" applyBorder="1" applyAlignment="1">
      <alignment horizontal="center" vertical="center" wrapText="1"/>
    </xf>
    <xf numFmtId="0" fontId="8" fillId="35" borderId="10" xfId="0" applyFont="1" applyFill="1" applyBorder="1" applyAlignment="1">
      <alignment/>
    </xf>
    <xf numFmtId="0" fontId="8" fillId="0" borderId="10" xfId="0" applyFont="1" applyBorder="1" applyAlignment="1">
      <alignment horizontal="center" vertical="center"/>
    </xf>
    <xf numFmtId="2" fontId="8" fillId="0" borderId="10" xfId="0" applyNumberFormat="1" applyFont="1" applyFill="1" applyBorder="1" applyAlignment="1">
      <alignment horizontal="center"/>
    </xf>
    <xf numFmtId="2" fontId="8" fillId="0" borderId="10" xfId="0" applyNumberFormat="1" applyFont="1" applyBorder="1" applyAlignment="1">
      <alignment horizontal="center" vertical="center"/>
    </xf>
    <xf numFmtId="0" fontId="8" fillId="0" borderId="10" xfId="0" applyFont="1" applyBorder="1" applyAlignment="1">
      <alignment/>
    </xf>
    <xf numFmtId="166" fontId="8" fillId="0" borderId="10" xfId="0" applyNumberFormat="1" applyFont="1" applyFill="1" applyBorder="1" applyAlignment="1">
      <alignment horizontal="center"/>
    </xf>
    <xf numFmtId="2" fontId="8" fillId="0" borderId="10" xfId="0" applyNumberFormat="1" applyFont="1" applyFill="1" applyBorder="1" applyAlignment="1">
      <alignment horizontal="center"/>
    </xf>
    <xf numFmtId="0" fontId="5" fillId="0" borderId="10" xfId="0" applyFont="1" applyFill="1" applyBorder="1" applyAlignment="1">
      <alignment/>
    </xf>
    <xf numFmtId="2" fontId="8" fillId="0" borderId="10" xfId="0" applyNumberFormat="1" applyFont="1" applyBorder="1" applyAlignment="1">
      <alignment horizontal="center"/>
    </xf>
    <xf numFmtId="0" fontId="8" fillId="0" borderId="10" xfId="0" applyFont="1" applyBorder="1" applyAlignment="1">
      <alignment horizontal="center" vertical="center" wrapText="1"/>
    </xf>
    <xf numFmtId="0" fontId="8" fillId="0" borderId="10" xfId="0" applyFont="1" applyBorder="1" applyAlignment="1">
      <alignment horizontal="center"/>
    </xf>
    <xf numFmtId="0" fontId="8" fillId="0" borderId="10" xfId="0" applyFont="1" applyBorder="1" applyAlignment="1">
      <alignment/>
    </xf>
    <xf numFmtId="0" fontId="9" fillId="35" borderId="10" xfId="0" applyFont="1" applyFill="1" applyBorder="1" applyAlignment="1">
      <alignment/>
    </xf>
    <xf numFmtId="2" fontId="9" fillId="35" borderId="10" xfId="0" applyNumberFormat="1" applyFont="1" applyFill="1" applyBorder="1" applyAlignment="1">
      <alignment horizontal="center"/>
    </xf>
    <xf numFmtId="0" fontId="8" fillId="0" borderId="0" xfId="0" applyFont="1" applyBorder="1" applyAlignment="1">
      <alignment/>
    </xf>
    <xf numFmtId="0" fontId="9" fillId="35" borderId="0" xfId="0" applyFont="1" applyFill="1" applyBorder="1" applyAlignment="1">
      <alignment/>
    </xf>
    <xf numFmtId="4" fontId="9" fillId="35" borderId="0" xfId="0" applyNumberFormat="1" applyFont="1" applyFill="1" applyBorder="1" applyAlignment="1">
      <alignment horizontal="center" vertical="center"/>
    </xf>
    <xf numFmtId="2" fontId="9" fillId="35" borderId="0" xfId="0" applyNumberFormat="1" applyFont="1" applyFill="1" applyBorder="1" applyAlignment="1">
      <alignment horizontal="center"/>
    </xf>
    <xf numFmtId="0" fontId="17" fillId="35" borderId="0" xfId="0" applyFont="1" applyFill="1" applyBorder="1" applyAlignment="1">
      <alignment horizontal="center" vertical="center" wrapText="1"/>
    </xf>
    <xf numFmtId="2" fontId="9" fillId="35" borderId="0" xfId="0" applyNumberFormat="1" applyFont="1" applyFill="1" applyBorder="1" applyAlignment="1">
      <alignment horizontal="center" vertical="center"/>
    </xf>
    <xf numFmtId="0" fontId="20" fillId="0" borderId="0" xfId="0" applyFont="1" applyAlignment="1">
      <alignment/>
    </xf>
    <xf numFmtId="0" fontId="5" fillId="0" borderId="11" xfId="53" applyFont="1" applyBorder="1" applyAlignment="1">
      <alignment horizontal="center" vertical="center"/>
      <protection/>
    </xf>
    <xf numFmtId="0" fontId="21" fillId="0" borderId="0" xfId="53" applyFont="1" applyAlignment="1">
      <alignment horizontal="left" vertical="top"/>
      <protection/>
    </xf>
    <xf numFmtId="0" fontId="21" fillId="0" borderId="0" xfId="53" applyFont="1" applyAlignment="1">
      <alignment horizontal="center" vertical="center"/>
      <protection/>
    </xf>
    <xf numFmtId="2" fontId="21" fillId="0" borderId="0" xfId="53" applyNumberFormat="1" applyFont="1" applyAlignment="1">
      <alignment horizontal="center"/>
      <protection/>
    </xf>
    <xf numFmtId="0" fontId="16" fillId="0" borderId="0" xfId="53" applyFont="1" applyAlignment="1">
      <alignment horizontal="center" vertical="center"/>
      <protection/>
    </xf>
    <xf numFmtId="2" fontId="21" fillId="0" borderId="0" xfId="53" applyNumberFormat="1" applyFont="1" applyAlignment="1">
      <alignment horizontal="center" vertical="center"/>
      <protection/>
    </xf>
    <xf numFmtId="0" fontId="21" fillId="0" borderId="0" xfId="53" applyFont="1" applyBorder="1" applyAlignment="1">
      <alignment horizontal="center" vertical="center"/>
      <protection/>
    </xf>
    <xf numFmtId="0" fontId="8" fillId="0" borderId="10" xfId="0" applyFont="1" applyBorder="1" applyAlignment="1">
      <alignment horizontal="center" wrapText="1"/>
    </xf>
    <xf numFmtId="2" fontId="10" fillId="0" borderId="10" xfId="0" applyNumberFormat="1" applyFont="1" applyBorder="1" applyAlignment="1">
      <alignment horizontal="center" wrapText="1"/>
    </xf>
    <xf numFmtId="0" fontId="10" fillId="35" borderId="12" xfId="0" applyFont="1" applyFill="1" applyBorder="1" applyAlignment="1">
      <alignment horizontal="center" vertical="center" wrapText="1"/>
    </xf>
    <xf numFmtId="0" fontId="8" fillId="0" borderId="10" xfId="0" applyFont="1" applyBorder="1" applyAlignment="1">
      <alignment horizontal="center"/>
    </xf>
    <xf numFmtId="0" fontId="10" fillId="35" borderId="10" xfId="0" applyFont="1" applyFill="1" applyBorder="1" applyAlignment="1">
      <alignment horizontal="center" vertical="center" wrapText="1"/>
    </xf>
    <xf numFmtId="0" fontId="0" fillId="0" borderId="10" xfId="0" applyBorder="1" applyAlignment="1">
      <alignment horizontal="center"/>
    </xf>
    <xf numFmtId="0" fontId="10" fillId="36" borderId="10" xfId="0" applyFont="1" applyFill="1" applyBorder="1" applyAlignment="1">
      <alignment horizontal="center" vertical="center" wrapText="1"/>
    </xf>
    <xf numFmtId="0" fontId="10" fillId="0" borderId="10" xfId="0" applyFont="1" applyBorder="1" applyAlignment="1">
      <alignment horizontal="center" wrapText="1"/>
    </xf>
    <xf numFmtId="0" fontId="10" fillId="36" borderId="10" xfId="0" applyFont="1" applyFill="1" applyBorder="1" applyAlignment="1">
      <alignment vertical="center" wrapText="1"/>
    </xf>
    <xf numFmtId="0" fontId="10" fillId="0" borderId="12" xfId="0" applyFont="1" applyBorder="1" applyAlignment="1">
      <alignment horizontal="center" wrapText="1"/>
    </xf>
    <xf numFmtId="0" fontId="10" fillId="35" borderId="12" xfId="0" applyFont="1" applyFill="1" applyBorder="1" applyAlignment="1">
      <alignment vertical="center" wrapText="1"/>
    </xf>
    <xf numFmtId="4" fontId="10" fillId="0" borderId="12" xfId="0" applyNumberFormat="1" applyFont="1" applyBorder="1" applyAlignment="1">
      <alignment horizontal="center"/>
    </xf>
    <xf numFmtId="2" fontId="11" fillId="33" borderId="12" xfId="0" applyNumberFormat="1" applyFont="1" applyFill="1" applyBorder="1" applyAlignment="1">
      <alignment horizontal="center"/>
    </xf>
    <xf numFmtId="4" fontId="11" fillId="0" borderId="12" xfId="0" applyNumberFormat="1" applyFont="1" applyBorder="1" applyAlignment="1">
      <alignment horizontal="center"/>
    </xf>
    <xf numFmtId="4" fontId="10" fillId="35" borderId="10" xfId="0" applyNumberFormat="1" applyFont="1" applyFill="1" applyBorder="1" applyAlignment="1">
      <alignment horizontal="center"/>
    </xf>
    <xf numFmtId="0" fontId="10" fillId="35" borderId="10" xfId="0" applyFont="1" applyFill="1" applyBorder="1" applyAlignment="1">
      <alignment/>
    </xf>
    <xf numFmtId="164" fontId="10" fillId="0" borderId="10" xfId="0" applyNumberFormat="1" applyFont="1" applyBorder="1" applyAlignment="1">
      <alignment horizontal="center" vertical="center"/>
    </xf>
    <xf numFmtId="166" fontId="11" fillId="33" borderId="10" xfId="0" applyNumberFormat="1" applyFont="1" applyFill="1" applyBorder="1" applyAlignment="1">
      <alignment horizontal="center" vertical="center"/>
    </xf>
    <xf numFmtId="164" fontId="11" fillId="0" borderId="10" xfId="0" applyNumberFormat="1" applyFont="1" applyBorder="1" applyAlignment="1">
      <alignment horizontal="center" vertical="center"/>
    </xf>
    <xf numFmtId="164" fontId="11" fillId="0" borderId="10" xfId="0" applyNumberFormat="1" applyFont="1" applyBorder="1" applyAlignment="1">
      <alignment horizontal="center"/>
    </xf>
    <xf numFmtId="164" fontId="11" fillId="34" borderId="10" xfId="0" applyNumberFormat="1" applyFont="1" applyFill="1" applyBorder="1" applyAlignment="1">
      <alignment horizontal="center"/>
    </xf>
    <xf numFmtId="0" fontId="10" fillId="34" borderId="10" xfId="0" applyFont="1" applyFill="1" applyBorder="1" applyAlignment="1">
      <alignment wrapText="1"/>
    </xf>
    <xf numFmtId="0" fontId="10" fillId="34" borderId="10" xfId="0" applyFont="1" applyFill="1" applyBorder="1" applyAlignment="1">
      <alignment horizontal="center" vertical="center"/>
    </xf>
    <xf numFmtId="4" fontId="15" fillId="0" borderId="10" xfId="0" applyNumberFormat="1" applyFont="1" applyBorder="1" applyAlignment="1">
      <alignment horizontal="center"/>
    </xf>
    <xf numFmtId="4" fontId="22" fillId="0" borderId="10" xfId="0" applyNumberFormat="1" applyFont="1" applyBorder="1" applyAlignment="1">
      <alignment horizontal="center"/>
    </xf>
    <xf numFmtId="0" fontId="6" fillId="0" borderId="0" xfId="0" applyFont="1" applyBorder="1" applyAlignment="1">
      <alignment horizontal="center" vertical="center" wrapText="1"/>
    </xf>
    <xf numFmtId="0" fontId="4" fillId="0" borderId="11" xfId="0" applyFont="1" applyBorder="1" applyAlignment="1">
      <alignment horizontal="left" vertical="top"/>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10" xfId="0" applyFont="1" applyBorder="1" applyAlignment="1">
      <alignment horizontal="center" vertical="top" wrapText="1"/>
    </xf>
    <xf numFmtId="0" fontId="15" fillId="0" borderId="11" xfId="53" applyFont="1" applyBorder="1" applyAlignment="1">
      <alignment horizontal="center"/>
      <protection/>
    </xf>
    <xf numFmtId="0" fontId="16" fillId="0" borderId="0" xfId="53" applyFont="1" applyBorder="1" applyAlignment="1">
      <alignment horizontal="center" vertical="top"/>
      <protection/>
    </xf>
    <xf numFmtId="0" fontId="4" fillId="0" borderId="11" xfId="0" applyFont="1" applyBorder="1" applyAlignment="1">
      <alignment horizontal="left" vertical="center"/>
    </xf>
    <xf numFmtId="0" fontId="10"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10" xfId="0" applyFont="1" applyBorder="1" applyAlignment="1">
      <alignment horizontal="center" vertical="center"/>
    </xf>
    <xf numFmtId="0" fontId="15" fillId="0" borderId="0" xfId="53" applyFont="1" applyBorder="1" applyAlignment="1">
      <alignment horizontal="center" vertical="center"/>
      <protection/>
    </xf>
    <xf numFmtId="0" fontId="16" fillId="0" borderId="13" xfId="53" applyFont="1" applyBorder="1" applyAlignment="1">
      <alignment horizontal="center" vertical="center"/>
      <protection/>
    </xf>
    <xf numFmtId="0" fontId="15" fillId="0" borderId="0" xfId="53" applyFont="1" applyBorder="1" applyAlignment="1">
      <alignment horizontal="center"/>
      <protection/>
    </xf>
    <xf numFmtId="0" fontId="9" fillId="0" borderId="0" xfId="0" applyFont="1" applyBorder="1" applyAlignment="1">
      <alignment horizontal="center" vertical="center" wrapText="1"/>
    </xf>
    <xf numFmtId="0" fontId="8" fillId="0" borderId="11" xfId="0" applyFont="1" applyBorder="1" applyAlignment="1">
      <alignment horizontal="left" vertical="top"/>
    </xf>
    <xf numFmtId="0" fontId="5" fillId="0" borderId="11" xfId="53" applyFont="1" applyBorder="1" applyAlignment="1">
      <alignment horizontal="center" vertical="center"/>
      <protection/>
    </xf>
    <xf numFmtId="0" fontId="10" fillId="0" borderId="10" xfId="0" applyFont="1" applyBorder="1" applyAlignment="1">
      <alignment horizontal="center" wrapText="1"/>
    </xf>
    <xf numFmtId="0" fontId="10" fillId="35" borderId="10" xfId="0" applyFont="1" applyFill="1" applyBorder="1" applyAlignment="1">
      <alignment vertical="center" wrapText="1"/>
    </xf>
    <xf numFmtId="4" fontId="10" fillId="35" borderId="10" xfId="0" applyNumberFormat="1" applyFont="1" applyFill="1" applyBorder="1" applyAlignment="1">
      <alignment horizontal="center" wrapText="1"/>
    </xf>
    <xf numFmtId="4" fontId="10" fillId="0" borderId="10" xfId="0" applyNumberFormat="1" applyFont="1" applyBorder="1" applyAlignment="1">
      <alignment horizontal="center" wrapText="1"/>
    </xf>
    <xf numFmtId="0" fontId="10" fillId="0" borderId="10" xfId="0" applyFont="1" applyBorder="1" applyAlignment="1">
      <alignment wrapText="1"/>
    </xf>
    <xf numFmtId="2" fontId="11" fillId="33" borderId="10" xfId="0" applyNumberFormat="1" applyFont="1" applyFill="1" applyBorder="1" applyAlignment="1">
      <alignment horizontal="center" wrapText="1"/>
    </xf>
    <xf numFmtId="4" fontId="11" fillId="35" borderId="10" xfId="0" applyNumberFormat="1" applyFont="1" applyFill="1" applyBorder="1" applyAlignment="1">
      <alignment horizontal="center" wrapText="1"/>
    </xf>
    <xf numFmtId="0" fontId="15" fillId="0" borderId="11" xfId="53" applyFont="1" applyBorder="1" applyAlignment="1">
      <alignment horizontal="center" wrapText="1"/>
      <protection/>
    </xf>
    <xf numFmtId="0" fontId="5" fillId="0" borderId="0" xfId="53" applyFont="1" applyBorder="1" applyAlignment="1">
      <alignment horizont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план використання "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4"/>
  <sheetViews>
    <sheetView tabSelected="1" zoomScalePageLayoutView="0" workbookViewId="0" topLeftCell="A1">
      <selection activeCell="G4" sqref="G4"/>
    </sheetView>
  </sheetViews>
  <sheetFormatPr defaultColWidth="11.57421875" defaultRowHeight="12.75"/>
  <cols>
    <col min="1" max="1" width="7.28125" style="0" customWidth="1"/>
    <col min="2" max="2" width="24.42187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7.28125" style="0" customWidth="1"/>
    <col min="10" max="10" width="14.00390625" style="0" customWidth="1"/>
    <col min="11" max="11" width="15.57421875" style="0" customWidth="1"/>
    <col min="12" max="16" width="9.00390625" style="0" customWidth="1"/>
  </cols>
  <sheetData>
    <row r="1" spans="1:11" ht="61.5" customHeight="1">
      <c r="A1" s="1"/>
      <c r="B1" s="139" t="s">
        <v>0</v>
      </c>
      <c r="C1" s="139"/>
      <c r="D1" s="139"/>
      <c r="E1" s="139"/>
      <c r="F1" s="139"/>
      <c r="G1" s="139"/>
      <c r="H1" s="139"/>
      <c r="I1" s="139"/>
      <c r="J1" s="139"/>
      <c r="K1" s="1"/>
    </row>
    <row r="2" spans="1:11" ht="31.5" customHeight="1">
      <c r="A2" s="140" t="s">
        <v>233</v>
      </c>
      <c r="B2" s="140"/>
      <c r="C2" s="140"/>
      <c r="D2" s="140"/>
      <c r="E2" s="140"/>
      <c r="F2" s="140"/>
      <c r="G2" s="140"/>
      <c r="H2" s="140"/>
      <c r="I2" s="140"/>
      <c r="J2" s="140"/>
      <c r="K2" s="140"/>
    </row>
    <row r="3" spans="1:11" ht="33" customHeight="1">
      <c r="A3" s="141" t="s">
        <v>2</v>
      </c>
      <c r="B3" s="141" t="s">
        <v>3</v>
      </c>
      <c r="C3" s="142" t="s">
        <v>4</v>
      </c>
      <c r="D3" s="142"/>
      <c r="E3" s="142"/>
      <c r="F3" s="142" t="s">
        <v>5</v>
      </c>
      <c r="G3" s="142" t="s">
        <v>6</v>
      </c>
      <c r="H3" s="142"/>
      <c r="I3" s="142"/>
      <c r="J3" s="142"/>
      <c r="K3" s="143" t="s">
        <v>7</v>
      </c>
    </row>
    <row r="4" spans="1:11" ht="158.25" customHeight="1">
      <c r="A4" s="141"/>
      <c r="B4" s="141"/>
      <c r="C4" s="2" t="s">
        <v>8</v>
      </c>
      <c r="D4" s="2" t="s">
        <v>9</v>
      </c>
      <c r="E4" s="2" t="s">
        <v>10</v>
      </c>
      <c r="F4" s="142"/>
      <c r="G4" s="3" t="s">
        <v>11</v>
      </c>
      <c r="H4" s="2" t="s">
        <v>12</v>
      </c>
      <c r="I4" s="2" t="s">
        <v>13</v>
      </c>
      <c r="J4" s="2" t="s">
        <v>12</v>
      </c>
      <c r="K4" s="143"/>
    </row>
    <row r="5" spans="1:11" ht="17.25" customHeight="1">
      <c r="A5" s="4">
        <v>1</v>
      </c>
      <c r="B5" s="5" t="s">
        <v>14</v>
      </c>
      <c r="C5" s="6">
        <v>0.5</v>
      </c>
      <c r="D5" s="6"/>
      <c r="E5" s="7"/>
      <c r="F5" s="8">
        <f aca="true" t="shared" si="0" ref="F5:F48">SUM(C5,D5)</f>
        <v>0.5</v>
      </c>
      <c r="G5" s="5" t="s">
        <v>15</v>
      </c>
      <c r="H5" s="9">
        <v>1.608</v>
      </c>
      <c r="I5" s="10"/>
      <c r="J5" s="6"/>
      <c r="K5" s="11"/>
    </row>
    <row r="6" spans="1:11" ht="31.5">
      <c r="A6" s="4">
        <v>2</v>
      </c>
      <c r="B6" s="5" t="s">
        <v>16</v>
      </c>
      <c r="C6" s="6">
        <v>5</v>
      </c>
      <c r="D6" s="6"/>
      <c r="E6" s="7"/>
      <c r="F6" s="8">
        <f t="shared" si="0"/>
        <v>5</v>
      </c>
      <c r="G6" s="7" t="s">
        <v>17</v>
      </c>
      <c r="H6" s="9">
        <v>8.501</v>
      </c>
      <c r="I6" s="10"/>
      <c r="J6" s="6"/>
      <c r="K6" s="11"/>
    </row>
    <row r="7" spans="1:11" ht="17.25" customHeight="1">
      <c r="A7" s="4">
        <v>3</v>
      </c>
      <c r="B7" s="5" t="s">
        <v>18</v>
      </c>
      <c r="C7" s="6">
        <v>10</v>
      </c>
      <c r="D7" s="6"/>
      <c r="E7" s="7"/>
      <c r="F7" s="8">
        <f t="shared" si="0"/>
        <v>10</v>
      </c>
      <c r="G7" s="5" t="s">
        <v>19</v>
      </c>
      <c r="H7" s="9">
        <v>13.5</v>
      </c>
      <c r="I7" s="10"/>
      <c r="J7" s="6"/>
      <c r="K7" s="11"/>
    </row>
    <row r="8" spans="1:11" ht="31.5">
      <c r="A8" s="4">
        <v>4</v>
      </c>
      <c r="B8" s="5" t="s">
        <v>20</v>
      </c>
      <c r="C8" s="6">
        <v>9</v>
      </c>
      <c r="D8" s="6"/>
      <c r="E8" s="7"/>
      <c r="F8" s="8">
        <f t="shared" si="0"/>
        <v>9</v>
      </c>
      <c r="G8" s="7" t="s">
        <v>21</v>
      </c>
      <c r="H8" s="12">
        <v>1.07</v>
      </c>
      <c r="I8" s="10"/>
      <c r="J8" s="6"/>
      <c r="K8" s="11"/>
    </row>
    <row r="9" spans="1:11" ht="110.25">
      <c r="A9" s="4">
        <v>5</v>
      </c>
      <c r="B9" s="5" t="s">
        <v>22</v>
      </c>
      <c r="C9" s="6"/>
      <c r="D9" s="6">
        <v>2.2</v>
      </c>
      <c r="E9" s="7" t="s">
        <v>23</v>
      </c>
      <c r="F9" s="8">
        <f t="shared" si="0"/>
        <v>2.2</v>
      </c>
      <c r="G9" s="7" t="s">
        <v>24</v>
      </c>
      <c r="H9" s="13">
        <v>7.05743</v>
      </c>
      <c r="I9" s="10"/>
      <c r="J9" s="6"/>
      <c r="K9" s="11"/>
    </row>
    <row r="10" spans="1:11" ht="18.75" customHeight="1">
      <c r="A10" s="4">
        <v>6</v>
      </c>
      <c r="B10" s="5" t="s">
        <v>25</v>
      </c>
      <c r="C10" s="6"/>
      <c r="D10" s="6">
        <v>19.5</v>
      </c>
      <c r="E10" s="7" t="s">
        <v>26</v>
      </c>
      <c r="F10" s="8">
        <f t="shared" si="0"/>
        <v>19.5</v>
      </c>
      <c r="G10" s="14"/>
      <c r="H10" s="6"/>
      <c r="I10" s="7" t="s">
        <v>23</v>
      </c>
      <c r="J10" s="9">
        <v>67.348</v>
      </c>
      <c r="K10" s="11"/>
    </row>
    <row r="11" spans="1:11" ht="16.5">
      <c r="A11" s="4">
        <v>7</v>
      </c>
      <c r="B11" s="5" t="s">
        <v>27</v>
      </c>
      <c r="C11" s="6"/>
      <c r="D11" s="6">
        <v>8</v>
      </c>
      <c r="E11" s="7" t="s">
        <v>26</v>
      </c>
      <c r="F11" s="8">
        <f t="shared" si="0"/>
        <v>8</v>
      </c>
      <c r="G11" s="14"/>
      <c r="H11" s="6"/>
      <c r="I11" s="7" t="s">
        <v>26</v>
      </c>
      <c r="J11" s="6">
        <v>142</v>
      </c>
      <c r="K11" s="11"/>
    </row>
    <row r="12" spans="1:11" ht="15.75">
      <c r="A12" s="4">
        <v>8</v>
      </c>
      <c r="B12" s="5" t="s">
        <v>28</v>
      </c>
      <c r="C12" s="6"/>
      <c r="D12" s="6">
        <v>12</v>
      </c>
      <c r="E12" s="7" t="s">
        <v>26</v>
      </c>
      <c r="F12" s="8">
        <f t="shared" si="0"/>
        <v>12</v>
      </c>
      <c r="G12" s="5"/>
      <c r="H12" s="6"/>
      <c r="I12" s="7" t="s">
        <v>29</v>
      </c>
      <c r="J12" s="6">
        <v>13</v>
      </c>
      <c r="K12" s="11"/>
    </row>
    <row r="13" spans="1:11" ht="15.75">
      <c r="A13" s="14">
        <v>9</v>
      </c>
      <c r="B13" s="5" t="s">
        <v>30</v>
      </c>
      <c r="C13" s="6"/>
      <c r="D13" s="6">
        <v>14</v>
      </c>
      <c r="E13" s="7" t="s">
        <v>26</v>
      </c>
      <c r="F13" s="8">
        <f t="shared" si="0"/>
        <v>14</v>
      </c>
      <c r="G13" s="5"/>
      <c r="H13" s="6"/>
      <c r="I13" s="7" t="s">
        <v>31</v>
      </c>
      <c r="J13" s="6">
        <v>2</v>
      </c>
      <c r="K13" s="11"/>
    </row>
    <row r="14" spans="1:11" ht="29.25" customHeight="1">
      <c r="A14" s="14">
        <v>10</v>
      </c>
      <c r="B14" s="5" t="s">
        <v>32</v>
      </c>
      <c r="C14" s="6"/>
      <c r="D14" s="6">
        <v>10.5</v>
      </c>
      <c r="E14" s="7" t="s">
        <v>23</v>
      </c>
      <c r="F14" s="8">
        <f t="shared" si="0"/>
        <v>10.5</v>
      </c>
      <c r="G14" s="5"/>
      <c r="H14" s="6"/>
      <c r="I14" s="7" t="s">
        <v>33</v>
      </c>
      <c r="J14" s="6">
        <v>16.35</v>
      </c>
      <c r="K14" s="11"/>
    </row>
    <row r="15" spans="1:11" ht="15.75">
      <c r="A15" s="4">
        <v>11</v>
      </c>
      <c r="B15" s="5" t="s">
        <v>34</v>
      </c>
      <c r="C15" s="6"/>
      <c r="D15" s="6">
        <v>15</v>
      </c>
      <c r="E15" s="7" t="s">
        <v>26</v>
      </c>
      <c r="F15" s="8">
        <f t="shared" si="0"/>
        <v>15</v>
      </c>
      <c r="G15" s="5"/>
      <c r="H15" s="6"/>
      <c r="I15" s="7" t="s">
        <v>35</v>
      </c>
      <c r="J15" s="6">
        <v>1.7</v>
      </c>
      <c r="K15" s="11"/>
    </row>
    <row r="16" spans="1:11" ht="31.5">
      <c r="A16" s="4">
        <v>12</v>
      </c>
      <c r="B16" s="5" t="s">
        <v>36</v>
      </c>
      <c r="C16" s="6"/>
      <c r="D16" s="6">
        <v>15.5</v>
      </c>
      <c r="E16" s="7" t="s">
        <v>23</v>
      </c>
      <c r="F16" s="8">
        <f t="shared" si="0"/>
        <v>15.5</v>
      </c>
      <c r="G16" s="5"/>
      <c r="H16" s="6"/>
      <c r="I16" s="7" t="s">
        <v>37</v>
      </c>
      <c r="J16" s="9">
        <v>6.999</v>
      </c>
      <c r="K16" s="11"/>
    </row>
    <row r="17" spans="1:11" ht="31.5">
      <c r="A17" s="4">
        <v>13</v>
      </c>
      <c r="B17" s="5" t="s">
        <v>38</v>
      </c>
      <c r="C17" s="6"/>
      <c r="D17" s="6">
        <v>12</v>
      </c>
      <c r="E17" s="7" t="s">
        <v>23</v>
      </c>
      <c r="F17" s="8">
        <f t="shared" si="0"/>
        <v>12</v>
      </c>
      <c r="G17" s="5"/>
      <c r="H17" s="6"/>
      <c r="I17" s="7" t="s">
        <v>39</v>
      </c>
      <c r="J17" s="13">
        <v>186.26299</v>
      </c>
      <c r="K17" s="11"/>
    </row>
    <row r="18" spans="1:11" ht="31.5">
      <c r="A18" s="4">
        <v>14</v>
      </c>
      <c r="B18" s="5" t="s">
        <v>40</v>
      </c>
      <c r="C18" s="6"/>
      <c r="D18" s="6">
        <v>10</v>
      </c>
      <c r="E18" s="7" t="s">
        <v>23</v>
      </c>
      <c r="F18" s="8">
        <f t="shared" si="0"/>
        <v>10</v>
      </c>
      <c r="G18" s="5"/>
      <c r="H18" s="6"/>
      <c r="I18" s="7"/>
      <c r="J18" s="6"/>
      <c r="K18" s="11"/>
    </row>
    <row r="19" spans="1:11" ht="15.75">
      <c r="A19" s="4">
        <v>15</v>
      </c>
      <c r="B19" s="5" t="s">
        <v>41</v>
      </c>
      <c r="C19" s="6"/>
      <c r="D19" s="6">
        <v>3</v>
      </c>
      <c r="E19" s="7" t="s">
        <v>26</v>
      </c>
      <c r="F19" s="8">
        <f t="shared" si="0"/>
        <v>3</v>
      </c>
      <c r="G19" s="5"/>
      <c r="H19" s="6"/>
      <c r="I19" s="7"/>
      <c r="J19" s="6"/>
      <c r="K19" s="11"/>
    </row>
    <row r="20" spans="1:11" ht="15.75">
      <c r="A20" s="4">
        <v>16</v>
      </c>
      <c r="B20" s="5" t="s">
        <v>42</v>
      </c>
      <c r="C20" s="6"/>
      <c r="D20" s="6">
        <v>13</v>
      </c>
      <c r="E20" s="7" t="s">
        <v>29</v>
      </c>
      <c r="F20" s="8">
        <f t="shared" si="0"/>
        <v>13</v>
      </c>
      <c r="G20" s="5"/>
      <c r="H20" s="6"/>
      <c r="I20" s="7"/>
      <c r="J20" s="6"/>
      <c r="K20" s="11"/>
    </row>
    <row r="21" spans="1:11" ht="15.75">
      <c r="A21" s="4">
        <v>17</v>
      </c>
      <c r="B21" s="5" t="s">
        <v>43</v>
      </c>
      <c r="C21" s="6"/>
      <c r="D21" s="6">
        <v>28</v>
      </c>
      <c r="E21" s="7" t="s">
        <v>26</v>
      </c>
      <c r="F21" s="8">
        <f t="shared" si="0"/>
        <v>28</v>
      </c>
      <c r="G21" s="5"/>
      <c r="H21" s="6"/>
      <c r="I21" s="7"/>
      <c r="J21" s="6"/>
      <c r="K21" s="11"/>
    </row>
    <row r="22" spans="1:11" ht="15.75">
      <c r="A22" s="4">
        <v>18</v>
      </c>
      <c r="B22" s="5" t="s">
        <v>44</v>
      </c>
      <c r="C22" s="6"/>
      <c r="D22" s="6">
        <v>25.5</v>
      </c>
      <c r="E22" s="7" t="s">
        <v>26</v>
      </c>
      <c r="F22" s="8">
        <f t="shared" si="0"/>
        <v>25.5</v>
      </c>
      <c r="G22" s="5"/>
      <c r="H22" s="6"/>
      <c r="I22" s="7"/>
      <c r="J22" s="6"/>
      <c r="K22" s="11"/>
    </row>
    <row r="23" spans="1:11" ht="15.75">
      <c r="A23" s="14">
        <v>19</v>
      </c>
      <c r="B23" s="5" t="s">
        <v>45</v>
      </c>
      <c r="C23" s="6"/>
      <c r="D23" s="6">
        <v>5</v>
      </c>
      <c r="E23" s="7" t="s">
        <v>26</v>
      </c>
      <c r="F23" s="8">
        <f t="shared" si="0"/>
        <v>5</v>
      </c>
      <c r="G23" s="5"/>
      <c r="H23" s="6"/>
      <c r="I23" s="7"/>
      <c r="J23" s="6"/>
      <c r="K23" s="11"/>
    </row>
    <row r="24" spans="1:11" ht="15.75">
      <c r="A24" s="14">
        <v>20</v>
      </c>
      <c r="B24" s="5" t="s">
        <v>46</v>
      </c>
      <c r="C24" s="6"/>
      <c r="D24" s="6">
        <v>12</v>
      </c>
      <c r="E24" s="7" t="s">
        <v>26</v>
      </c>
      <c r="F24" s="8">
        <f t="shared" si="0"/>
        <v>12</v>
      </c>
      <c r="G24" s="5"/>
      <c r="H24" s="6"/>
      <c r="I24" s="7"/>
      <c r="J24" s="6"/>
      <c r="K24" s="11"/>
    </row>
    <row r="25" spans="1:11" ht="15.75">
      <c r="A25" s="4">
        <v>21</v>
      </c>
      <c r="B25" s="5" t="s">
        <v>47</v>
      </c>
      <c r="C25" s="6"/>
      <c r="D25" s="6">
        <v>2</v>
      </c>
      <c r="E25" s="7" t="s">
        <v>31</v>
      </c>
      <c r="F25" s="8">
        <f t="shared" si="0"/>
        <v>2</v>
      </c>
      <c r="G25" s="5"/>
      <c r="H25" s="6"/>
      <c r="I25" s="7"/>
      <c r="J25" s="6"/>
      <c r="K25" s="11"/>
    </row>
    <row r="26" spans="1:11" ht="31.5">
      <c r="A26" s="4">
        <v>22</v>
      </c>
      <c r="B26" s="5" t="s">
        <v>48</v>
      </c>
      <c r="C26" s="6"/>
      <c r="D26" s="6">
        <v>11.5</v>
      </c>
      <c r="E26" s="7" t="s">
        <v>23</v>
      </c>
      <c r="F26" s="8">
        <f t="shared" si="0"/>
        <v>11.5</v>
      </c>
      <c r="G26" s="5"/>
      <c r="H26" s="6"/>
      <c r="I26" s="7"/>
      <c r="J26" s="6"/>
      <c r="K26" s="11"/>
    </row>
    <row r="27" spans="1:11" ht="15.75">
      <c r="A27" s="4">
        <v>23</v>
      </c>
      <c r="B27" s="5" t="s">
        <v>49</v>
      </c>
      <c r="C27" s="6"/>
      <c r="D27" s="6">
        <v>2.4</v>
      </c>
      <c r="E27" s="7" t="s">
        <v>33</v>
      </c>
      <c r="F27" s="8">
        <f t="shared" si="0"/>
        <v>2.4</v>
      </c>
      <c r="G27" s="5"/>
      <c r="H27" s="6"/>
      <c r="I27" s="7"/>
      <c r="J27" s="6"/>
      <c r="K27" s="11"/>
    </row>
    <row r="28" spans="1:11" ht="31.5">
      <c r="A28" s="4">
        <v>24</v>
      </c>
      <c r="B28" s="5" t="s">
        <v>50</v>
      </c>
      <c r="C28" s="6"/>
      <c r="D28" s="9">
        <v>5.648</v>
      </c>
      <c r="E28" s="7" t="s">
        <v>23</v>
      </c>
      <c r="F28" s="15">
        <f t="shared" si="0"/>
        <v>5.648</v>
      </c>
      <c r="G28" s="5"/>
      <c r="H28" s="6"/>
      <c r="I28" s="7"/>
      <c r="J28" s="6"/>
      <c r="K28" s="11"/>
    </row>
    <row r="29" spans="1:11" ht="15.75">
      <c r="A29" s="4">
        <v>25</v>
      </c>
      <c r="B29" s="5" t="s">
        <v>51</v>
      </c>
      <c r="C29" s="6"/>
      <c r="D29" s="6">
        <v>1.7</v>
      </c>
      <c r="E29" s="7" t="s">
        <v>35</v>
      </c>
      <c r="F29" s="8">
        <f t="shared" si="0"/>
        <v>1.7</v>
      </c>
      <c r="G29" s="5"/>
      <c r="H29" s="6"/>
      <c r="I29" s="7"/>
      <c r="J29" s="6"/>
      <c r="K29" s="11"/>
    </row>
    <row r="30" spans="1:11" ht="15.75">
      <c r="A30" s="4">
        <v>26</v>
      </c>
      <c r="B30" s="5" t="s">
        <v>52</v>
      </c>
      <c r="C30" s="6"/>
      <c r="D30" s="6">
        <v>10</v>
      </c>
      <c r="E30" s="7" t="s">
        <v>33</v>
      </c>
      <c r="F30" s="8">
        <f t="shared" si="0"/>
        <v>10</v>
      </c>
      <c r="G30" s="5"/>
      <c r="H30" s="6"/>
      <c r="I30" s="7"/>
      <c r="J30" s="6"/>
      <c r="K30" s="11"/>
    </row>
    <row r="31" spans="1:11" ht="15.75">
      <c r="A31" s="4">
        <v>27</v>
      </c>
      <c r="B31" s="5" t="s">
        <v>53</v>
      </c>
      <c r="C31" s="6"/>
      <c r="D31" s="6">
        <v>0.95</v>
      </c>
      <c r="E31" s="7" t="s">
        <v>33</v>
      </c>
      <c r="F31" s="8">
        <f t="shared" si="0"/>
        <v>0.95</v>
      </c>
      <c r="G31" s="5"/>
      <c r="H31" s="6"/>
      <c r="I31" s="7"/>
      <c r="J31" s="6"/>
      <c r="K31" s="11"/>
    </row>
    <row r="32" spans="1:11" ht="15.75">
      <c r="A32" s="4">
        <v>28</v>
      </c>
      <c r="B32" s="5" t="s">
        <v>53</v>
      </c>
      <c r="C32" s="6"/>
      <c r="D32" s="9">
        <v>6.999</v>
      </c>
      <c r="E32" s="7" t="s">
        <v>37</v>
      </c>
      <c r="F32" s="15">
        <f t="shared" si="0"/>
        <v>6.999</v>
      </c>
      <c r="G32" s="5"/>
      <c r="H32" s="6"/>
      <c r="I32" s="7"/>
      <c r="J32" s="6"/>
      <c r="K32" s="11"/>
    </row>
    <row r="33" spans="1:11" ht="31.5">
      <c r="A33" s="14">
        <v>29</v>
      </c>
      <c r="B33" s="7" t="s">
        <v>54</v>
      </c>
      <c r="C33" s="6"/>
      <c r="D33" s="16">
        <v>86.8825</v>
      </c>
      <c r="E33" s="7" t="s">
        <v>39</v>
      </c>
      <c r="F33" s="17">
        <f t="shared" si="0"/>
        <v>86.8825</v>
      </c>
      <c r="G33" s="5"/>
      <c r="H33" s="6"/>
      <c r="I33" s="7"/>
      <c r="J33" s="6"/>
      <c r="K33" s="11"/>
    </row>
    <row r="34" spans="1:11" ht="15.75">
      <c r="A34" s="14">
        <v>30</v>
      </c>
      <c r="B34" s="5" t="s">
        <v>55</v>
      </c>
      <c r="C34" s="6"/>
      <c r="D34" s="6">
        <v>3</v>
      </c>
      <c r="E34" s="7" t="s">
        <v>33</v>
      </c>
      <c r="F34" s="8">
        <f t="shared" si="0"/>
        <v>3</v>
      </c>
      <c r="G34" s="5"/>
      <c r="H34" s="6"/>
      <c r="I34" s="7"/>
      <c r="J34" s="6"/>
      <c r="K34" s="11"/>
    </row>
    <row r="35" spans="1:11" ht="47.25">
      <c r="A35" s="4">
        <v>31</v>
      </c>
      <c r="B35" s="7" t="s">
        <v>56</v>
      </c>
      <c r="C35" s="6"/>
      <c r="D35" s="13">
        <v>64.48238</v>
      </c>
      <c r="E35" s="7" t="s">
        <v>39</v>
      </c>
      <c r="F35" s="18">
        <f t="shared" si="0"/>
        <v>64.48238</v>
      </c>
      <c r="G35" s="5"/>
      <c r="H35" s="6"/>
      <c r="I35" s="7"/>
      <c r="J35" s="6"/>
      <c r="K35" s="11"/>
    </row>
    <row r="36" spans="1:11" ht="31.5">
      <c r="A36" s="4">
        <v>32</v>
      </c>
      <c r="B36" s="7" t="s">
        <v>57</v>
      </c>
      <c r="C36" s="6"/>
      <c r="D36" s="13">
        <v>34.89811</v>
      </c>
      <c r="E36" s="7" t="s">
        <v>39</v>
      </c>
      <c r="F36" s="18">
        <f t="shared" si="0"/>
        <v>34.89811</v>
      </c>
      <c r="G36" s="5"/>
      <c r="H36" s="6"/>
      <c r="I36" s="7"/>
      <c r="J36" s="6"/>
      <c r="K36" s="11"/>
    </row>
    <row r="37" spans="1:11" ht="15.75">
      <c r="A37" s="4"/>
      <c r="B37" s="5"/>
      <c r="C37" s="6"/>
      <c r="D37" s="6"/>
      <c r="E37" s="7"/>
      <c r="F37" s="8">
        <f t="shared" si="0"/>
        <v>0</v>
      </c>
      <c r="G37" s="5"/>
      <c r="H37" s="6"/>
      <c r="I37" s="7"/>
      <c r="J37" s="6"/>
      <c r="K37" s="11"/>
    </row>
    <row r="38" spans="1:11" ht="15.75">
      <c r="A38" s="4"/>
      <c r="B38" s="5"/>
      <c r="C38" s="6"/>
      <c r="D38" s="6"/>
      <c r="E38" s="7"/>
      <c r="F38" s="8">
        <f t="shared" si="0"/>
        <v>0</v>
      </c>
      <c r="G38" s="5"/>
      <c r="H38" s="6"/>
      <c r="I38" s="7"/>
      <c r="J38" s="6"/>
      <c r="K38" s="11"/>
    </row>
    <row r="39" spans="1:11" ht="15.75">
      <c r="A39" s="4"/>
      <c r="B39" s="5"/>
      <c r="C39" s="6"/>
      <c r="D39" s="6"/>
      <c r="E39" s="7"/>
      <c r="F39" s="8">
        <f t="shared" si="0"/>
        <v>0</v>
      </c>
      <c r="G39" s="5"/>
      <c r="H39" s="6"/>
      <c r="I39" s="7"/>
      <c r="J39" s="6"/>
      <c r="K39" s="11"/>
    </row>
    <row r="40" spans="1:11" ht="15.75">
      <c r="A40" s="4"/>
      <c r="B40" s="5"/>
      <c r="C40" s="6"/>
      <c r="D40" s="6"/>
      <c r="E40" s="7"/>
      <c r="F40" s="8">
        <f t="shared" si="0"/>
        <v>0</v>
      </c>
      <c r="G40" s="5"/>
      <c r="H40" s="6"/>
      <c r="I40" s="7"/>
      <c r="J40" s="6"/>
      <c r="K40" s="11"/>
    </row>
    <row r="41" spans="1:11" ht="15.75">
      <c r="A41" s="4"/>
      <c r="B41" s="5"/>
      <c r="C41" s="6"/>
      <c r="D41" s="6"/>
      <c r="E41" s="7"/>
      <c r="F41" s="8">
        <f t="shared" si="0"/>
        <v>0</v>
      </c>
      <c r="G41" s="5"/>
      <c r="H41" s="6"/>
      <c r="I41" s="7"/>
      <c r="J41" s="6"/>
      <c r="K41" s="11"/>
    </row>
    <row r="42" spans="1:11" ht="15.75">
      <c r="A42" s="4"/>
      <c r="B42" s="5"/>
      <c r="C42" s="6"/>
      <c r="D42" s="6"/>
      <c r="E42" s="7"/>
      <c r="F42" s="8">
        <f t="shared" si="0"/>
        <v>0</v>
      </c>
      <c r="G42" s="5"/>
      <c r="H42" s="6"/>
      <c r="I42" s="7"/>
      <c r="J42" s="6"/>
      <c r="K42" s="11"/>
    </row>
    <row r="43" spans="1:11" ht="15.75">
      <c r="A43" s="14"/>
      <c r="B43" s="5"/>
      <c r="C43" s="6"/>
      <c r="D43" s="6"/>
      <c r="E43" s="7"/>
      <c r="F43" s="8">
        <f t="shared" si="0"/>
        <v>0</v>
      </c>
      <c r="G43" s="5"/>
      <c r="H43" s="6"/>
      <c r="I43" s="7"/>
      <c r="J43" s="6"/>
      <c r="K43" s="11"/>
    </row>
    <row r="44" spans="1:11" ht="15.75">
      <c r="A44" s="14"/>
      <c r="B44" s="5"/>
      <c r="C44" s="6"/>
      <c r="D44" s="6"/>
      <c r="E44" s="7"/>
      <c r="F44" s="8">
        <f t="shared" si="0"/>
        <v>0</v>
      </c>
      <c r="G44" s="5"/>
      <c r="H44" s="6"/>
      <c r="I44" s="7"/>
      <c r="J44" s="6"/>
      <c r="K44" s="11"/>
    </row>
    <row r="45" spans="1:11" ht="15.75">
      <c r="A45" s="19"/>
      <c r="B45" s="20"/>
      <c r="C45" s="21"/>
      <c r="D45" s="21"/>
      <c r="E45" s="22"/>
      <c r="F45" s="8">
        <f t="shared" si="0"/>
        <v>0</v>
      </c>
      <c r="G45" s="20"/>
      <c r="H45" s="21"/>
      <c r="I45" s="22"/>
      <c r="J45" s="21"/>
      <c r="K45" s="11"/>
    </row>
    <row r="46" spans="1:11" ht="15.75">
      <c r="A46" s="19"/>
      <c r="B46" s="20"/>
      <c r="C46" s="21"/>
      <c r="D46" s="21"/>
      <c r="E46" s="22"/>
      <c r="F46" s="8">
        <f t="shared" si="0"/>
        <v>0</v>
      </c>
      <c r="G46" s="20"/>
      <c r="H46" s="21"/>
      <c r="I46" s="22"/>
      <c r="J46" s="21"/>
      <c r="K46" s="11"/>
    </row>
    <row r="47" spans="1:11" ht="15.75">
      <c r="A47" s="19"/>
      <c r="B47" s="20"/>
      <c r="C47" s="21"/>
      <c r="D47" s="21"/>
      <c r="E47" s="22"/>
      <c r="F47" s="8">
        <f t="shared" si="0"/>
        <v>0</v>
      </c>
      <c r="G47" s="20"/>
      <c r="H47" s="21"/>
      <c r="I47" s="22"/>
      <c r="J47" s="21"/>
      <c r="K47" s="11"/>
    </row>
    <row r="48" spans="1:11" ht="15.75">
      <c r="A48" s="20"/>
      <c r="B48" s="23" t="s">
        <v>58</v>
      </c>
      <c r="C48" s="24">
        <f>SUM(C5:C47)</f>
        <v>24.5</v>
      </c>
      <c r="D48" s="25">
        <f>SUM(D5:D47)</f>
        <v>435.65999</v>
      </c>
      <c r="E48" s="26"/>
      <c r="F48" s="27">
        <f t="shared" si="0"/>
        <v>460.15999</v>
      </c>
      <c r="G48" s="28"/>
      <c r="H48" s="25">
        <f>SUM(H5:H47)</f>
        <v>31.736430000000002</v>
      </c>
      <c r="I48" s="26"/>
      <c r="J48" s="25">
        <f>SUM(J5:J47)</f>
        <v>435.65999</v>
      </c>
      <c r="K48" s="29">
        <f>C48-H48</f>
        <v>-7.236430000000002</v>
      </c>
    </row>
    <row r="51" spans="2:8" ht="16.5">
      <c r="B51" s="30" t="s">
        <v>59</v>
      </c>
      <c r="F51" s="31"/>
      <c r="G51" s="144" t="s">
        <v>60</v>
      </c>
      <c r="H51" s="144"/>
    </row>
    <row r="52" spans="2:8" ht="15.75">
      <c r="B52" s="30"/>
      <c r="F52" s="145" t="s">
        <v>61</v>
      </c>
      <c r="G52" s="145"/>
      <c r="H52" s="145"/>
    </row>
    <row r="53" spans="2:8" ht="15.75">
      <c r="B53" s="30" t="s">
        <v>62</v>
      </c>
      <c r="F53" s="31"/>
      <c r="G53" s="144" t="s">
        <v>63</v>
      </c>
      <c r="H53" s="144"/>
    </row>
    <row r="54" spans="6:8" ht="12.75">
      <c r="F54" s="145" t="s">
        <v>61</v>
      </c>
      <c r="G54" s="145"/>
      <c r="H54" s="145"/>
    </row>
  </sheetData>
  <sheetProtection selectLockedCells="1" selectUnlockedCells="1"/>
  <mergeCells count="12">
    <mergeCell ref="G51:H51"/>
    <mergeCell ref="F52:H52"/>
    <mergeCell ref="G53:H53"/>
    <mergeCell ref="F54:H54"/>
    <mergeCell ref="B1:J1"/>
    <mergeCell ref="A2:K2"/>
    <mergeCell ref="A3:A4"/>
    <mergeCell ref="B3:B4"/>
    <mergeCell ref="C3:E3"/>
    <mergeCell ref="F3:F4"/>
    <mergeCell ref="G3:J3"/>
    <mergeCell ref="K3:K4"/>
  </mergeCells>
  <printOptions/>
  <pageMargins left="0.7875" right="0.7875" top="1.0527777777777778" bottom="1.0527777777777778" header="0.7875" footer="0.7875"/>
  <pageSetup horizontalDpi="300" verticalDpi="300" orientation="portrait" paperSize="9"/>
  <headerFooter alignWithMargins="0">
    <oddHeader>&amp;C&amp;"Times New Roman,Звичайний"&amp;12&amp;A</oddHeader>
    <oddFooter>&amp;C&amp;"Times New Roman,Звичайний"&amp;12Страница &amp;P</oddFooter>
  </headerFooter>
</worksheet>
</file>

<file path=xl/worksheets/sheet10.xml><?xml version="1.0" encoding="utf-8"?>
<worksheet xmlns="http://schemas.openxmlformats.org/spreadsheetml/2006/main" xmlns:r="http://schemas.openxmlformats.org/officeDocument/2006/relationships">
  <dimension ref="A1:K16"/>
  <sheetViews>
    <sheetView zoomScalePageLayoutView="0" workbookViewId="0" topLeftCell="A1">
      <selection activeCell="A1" sqref="A1:IV2"/>
    </sheetView>
  </sheetViews>
  <sheetFormatPr defaultColWidth="11.57421875" defaultRowHeight="12.75"/>
  <cols>
    <col min="1" max="1" width="7.28125" style="0" customWidth="1"/>
    <col min="2" max="2" width="24.42187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 min="12" max="16" width="9.00390625" style="0" customWidth="1"/>
  </cols>
  <sheetData>
    <row r="1" spans="1:11" ht="61.5" customHeight="1">
      <c r="A1" s="1"/>
      <c r="B1" s="139" t="s">
        <v>215</v>
      </c>
      <c r="C1" s="139"/>
      <c r="D1" s="139"/>
      <c r="E1" s="139"/>
      <c r="F1" s="139"/>
      <c r="G1" s="139"/>
      <c r="H1" s="139"/>
      <c r="I1" s="139"/>
      <c r="J1" s="139"/>
      <c r="K1" s="1"/>
    </row>
    <row r="2" spans="1:11" ht="31.5" customHeight="1">
      <c r="A2" s="140" t="s">
        <v>1</v>
      </c>
      <c r="B2" s="140"/>
      <c r="C2" s="140"/>
      <c r="D2" s="140"/>
      <c r="E2" s="140"/>
      <c r="F2" s="140"/>
      <c r="G2" s="140"/>
      <c r="H2" s="140"/>
      <c r="I2" s="140"/>
      <c r="J2" s="140"/>
      <c r="K2" s="140"/>
    </row>
    <row r="3" spans="1:11" ht="33" customHeight="1">
      <c r="A3" s="141" t="s">
        <v>2</v>
      </c>
      <c r="B3" s="141" t="s">
        <v>3</v>
      </c>
      <c r="C3" s="142" t="s">
        <v>4</v>
      </c>
      <c r="D3" s="142"/>
      <c r="E3" s="142"/>
      <c r="F3" s="142" t="s">
        <v>5</v>
      </c>
      <c r="G3" s="142" t="s">
        <v>6</v>
      </c>
      <c r="H3" s="142"/>
      <c r="I3" s="142"/>
      <c r="J3" s="142"/>
      <c r="K3" s="143" t="s">
        <v>7</v>
      </c>
    </row>
    <row r="4" spans="1:11" ht="158.25" customHeight="1">
      <c r="A4" s="141"/>
      <c r="B4" s="141"/>
      <c r="C4" s="2" t="s">
        <v>8</v>
      </c>
      <c r="D4" s="2" t="s">
        <v>9</v>
      </c>
      <c r="E4" s="2" t="s">
        <v>10</v>
      </c>
      <c r="F4" s="142"/>
      <c r="G4" s="3" t="s">
        <v>11</v>
      </c>
      <c r="H4" s="2" t="s">
        <v>12</v>
      </c>
      <c r="I4" s="2" t="s">
        <v>13</v>
      </c>
      <c r="J4" s="2" t="s">
        <v>12</v>
      </c>
      <c r="K4" s="143"/>
    </row>
    <row r="5" spans="1:11" ht="15.75">
      <c r="A5" s="4">
        <v>1</v>
      </c>
      <c r="B5" s="5" t="s">
        <v>216</v>
      </c>
      <c r="C5" s="6"/>
      <c r="D5" s="6"/>
      <c r="E5" s="7"/>
      <c r="F5" s="8">
        <f aca="true" t="shared" si="0" ref="F5:F10">SUM(C5,D5)</f>
        <v>0</v>
      </c>
      <c r="G5" s="5"/>
      <c r="H5" s="6"/>
      <c r="I5" s="10" t="s">
        <v>147</v>
      </c>
      <c r="J5" s="6">
        <v>2.65</v>
      </c>
      <c r="K5" s="11">
        <v>10.14</v>
      </c>
    </row>
    <row r="6" spans="1:11" ht="15.75">
      <c r="A6" s="4">
        <v>2</v>
      </c>
      <c r="B6" s="5" t="s">
        <v>216</v>
      </c>
      <c r="C6" s="6">
        <v>0.32</v>
      </c>
      <c r="D6" s="6"/>
      <c r="E6" s="7"/>
      <c r="F6" s="8">
        <f t="shared" si="0"/>
        <v>0.32</v>
      </c>
      <c r="G6" s="5"/>
      <c r="H6" s="6"/>
      <c r="I6" s="10"/>
      <c r="J6" s="137"/>
      <c r="K6" s="138">
        <v>1.13</v>
      </c>
    </row>
    <row r="7" spans="1:11" ht="15.75">
      <c r="A7" s="4">
        <v>3</v>
      </c>
      <c r="B7" s="5" t="s">
        <v>217</v>
      </c>
      <c r="C7" s="6"/>
      <c r="D7" s="6">
        <v>3.61</v>
      </c>
      <c r="E7" s="7" t="s">
        <v>147</v>
      </c>
      <c r="F7" s="8">
        <f t="shared" si="0"/>
        <v>3.61</v>
      </c>
      <c r="G7" s="5"/>
      <c r="H7" s="6"/>
      <c r="I7" s="10" t="s">
        <v>147</v>
      </c>
      <c r="J7" s="6">
        <v>0.54</v>
      </c>
      <c r="K7" s="11">
        <v>3.07</v>
      </c>
    </row>
    <row r="8" spans="1:11" ht="15.75">
      <c r="A8" s="4"/>
      <c r="B8" s="5"/>
      <c r="C8" s="6"/>
      <c r="D8" s="6"/>
      <c r="E8" s="7"/>
      <c r="F8" s="8">
        <f t="shared" si="0"/>
        <v>0</v>
      </c>
      <c r="G8" s="5"/>
      <c r="H8" s="6"/>
      <c r="I8" s="10"/>
      <c r="J8" s="6"/>
      <c r="K8" s="11"/>
    </row>
    <row r="9" spans="1:11" ht="15.75">
      <c r="A9" s="4"/>
      <c r="B9" s="5"/>
      <c r="C9" s="6"/>
      <c r="D9" s="6"/>
      <c r="E9" s="7"/>
      <c r="F9" s="8">
        <f t="shared" si="0"/>
        <v>0</v>
      </c>
      <c r="G9" s="14"/>
      <c r="H9" s="6"/>
      <c r="I9" s="7"/>
      <c r="J9" s="6"/>
      <c r="K9" s="11"/>
    </row>
    <row r="10" spans="1:11" ht="15.75">
      <c r="A10" s="20"/>
      <c r="B10" s="23" t="s">
        <v>58</v>
      </c>
      <c r="C10" s="24">
        <f>SUM(C5:C9)</f>
        <v>0.32</v>
      </c>
      <c r="D10" s="24">
        <f>SUM(D5:D9)</f>
        <v>3.61</v>
      </c>
      <c r="E10" s="26"/>
      <c r="F10" s="63">
        <f t="shared" si="0"/>
        <v>3.9299999999999997</v>
      </c>
      <c r="G10" s="28"/>
      <c r="H10" s="24">
        <f>SUM(H5:H9)</f>
        <v>0</v>
      </c>
      <c r="I10" s="26"/>
      <c r="J10" s="24">
        <f>SUM(J5:J9)</f>
        <v>3.19</v>
      </c>
      <c r="K10" s="24">
        <f>SUM(K5:K9)</f>
        <v>14.34</v>
      </c>
    </row>
    <row r="13" spans="2:8" ht="15.75">
      <c r="B13" s="30" t="s">
        <v>89</v>
      </c>
      <c r="F13" s="31"/>
      <c r="G13" s="144" t="s">
        <v>218</v>
      </c>
      <c r="H13" s="144"/>
    </row>
    <row r="14" spans="2:8" ht="15">
      <c r="B14" s="30"/>
      <c r="F14" s="145" t="s">
        <v>61</v>
      </c>
      <c r="G14" s="145"/>
      <c r="H14" s="145"/>
    </row>
    <row r="15" spans="2:8" ht="15.75">
      <c r="B15" s="30" t="s">
        <v>62</v>
      </c>
      <c r="F15" s="31"/>
      <c r="G15" s="144" t="s">
        <v>219</v>
      </c>
      <c r="H15" s="144"/>
    </row>
    <row r="16" spans="6:8" ht="12.75">
      <c r="F16" s="145" t="s">
        <v>61</v>
      </c>
      <c r="G16" s="145"/>
      <c r="H16" s="145"/>
    </row>
  </sheetData>
  <sheetProtection selectLockedCells="1" selectUnlockedCells="1"/>
  <mergeCells count="12">
    <mergeCell ref="G13:H13"/>
    <mergeCell ref="F14:H14"/>
    <mergeCell ref="G15:H15"/>
    <mergeCell ref="F16:H16"/>
    <mergeCell ref="B1:J1"/>
    <mergeCell ref="A2:K2"/>
    <mergeCell ref="A3:A4"/>
    <mergeCell ref="B3:B4"/>
    <mergeCell ref="C3:E3"/>
    <mergeCell ref="F3:F4"/>
    <mergeCell ref="G3:J3"/>
    <mergeCell ref="K3:K4"/>
  </mergeCells>
  <printOptions/>
  <pageMargins left="0.7875" right="0.7875" top="1.0527777777777778" bottom="1.0527777777777778" header="0.7875" footer="0.7875"/>
  <pageSetup horizontalDpi="300" verticalDpi="300" orientation="portrait" paperSize="9"/>
  <headerFooter alignWithMargins="0">
    <oddHeader>&amp;C&amp;"Times New Roman,Звичайний"&amp;12&amp;A</oddHeader>
    <oddFooter>&amp;C&amp;"Times New Roman,Звичайний"&amp;12Страница &amp;P</oddFooter>
  </headerFooter>
</worksheet>
</file>

<file path=xl/worksheets/sheet11.xml><?xml version="1.0" encoding="utf-8"?>
<worksheet xmlns="http://schemas.openxmlformats.org/spreadsheetml/2006/main" xmlns:r="http://schemas.openxmlformats.org/officeDocument/2006/relationships">
  <dimension ref="A1:K54"/>
  <sheetViews>
    <sheetView zoomScalePageLayoutView="0" workbookViewId="0" topLeftCell="A1">
      <selection activeCell="F3" sqref="F3:F4"/>
    </sheetView>
  </sheetViews>
  <sheetFormatPr defaultColWidth="11.57421875" defaultRowHeight="12.75"/>
  <cols>
    <col min="1" max="1" width="7.28125" style="0" customWidth="1"/>
    <col min="2" max="2" width="24.42187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 min="12" max="16" width="9.00390625" style="0" customWidth="1"/>
  </cols>
  <sheetData>
    <row r="1" spans="1:11" ht="61.5" customHeight="1">
      <c r="A1" s="1"/>
      <c r="B1" s="139" t="s">
        <v>220</v>
      </c>
      <c r="C1" s="139"/>
      <c r="D1" s="139"/>
      <c r="E1" s="139"/>
      <c r="F1" s="139"/>
      <c r="G1" s="139"/>
      <c r="H1" s="139"/>
      <c r="I1" s="139"/>
      <c r="J1" s="139"/>
      <c r="K1" s="1"/>
    </row>
    <row r="2" spans="1:11" ht="31.5" customHeight="1">
      <c r="A2" s="140" t="s">
        <v>239</v>
      </c>
      <c r="B2" s="140"/>
      <c r="C2" s="140"/>
      <c r="D2" s="140"/>
      <c r="E2" s="140"/>
      <c r="F2" s="140"/>
      <c r="G2" s="140"/>
      <c r="H2" s="140"/>
      <c r="I2" s="140"/>
      <c r="J2" s="140"/>
      <c r="K2" s="140"/>
    </row>
    <row r="3" spans="1:11" ht="33" customHeight="1">
      <c r="A3" s="141" t="s">
        <v>2</v>
      </c>
      <c r="B3" s="141" t="s">
        <v>3</v>
      </c>
      <c r="C3" s="142" t="s">
        <v>4</v>
      </c>
      <c r="D3" s="142"/>
      <c r="E3" s="142"/>
      <c r="F3" s="142" t="s">
        <v>5</v>
      </c>
      <c r="G3" s="142" t="s">
        <v>6</v>
      </c>
      <c r="H3" s="142"/>
      <c r="I3" s="142"/>
      <c r="J3" s="142"/>
      <c r="K3" s="143" t="s">
        <v>7</v>
      </c>
    </row>
    <row r="4" spans="1:11" ht="158.25" customHeight="1">
      <c r="A4" s="141"/>
      <c r="B4" s="141"/>
      <c r="C4" s="2" t="s">
        <v>8</v>
      </c>
      <c r="D4" s="2" t="s">
        <v>9</v>
      </c>
      <c r="E4" s="2" t="s">
        <v>10</v>
      </c>
      <c r="F4" s="142"/>
      <c r="G4" s="3" t="s">
        <v>11</v>
      </c>
      <c r="H4" s="2" t="s">
        <v>12</v>
      </c>
      <c r="I4" s="2" t="s">
        <v>13</v>
      </c>
      <c r="J4" s="2" t="s">
        <v>12</v>
      </c>
      <c r="K4" s="143"/>
    </row>
    <row r="5" spans="1:11" ht="15.75">
      <c r="A5" s="4">
        <v>1</v>
      </c>
      <c r="B5" s="5" t="s">
        <v>157</v>
      </c>
      <c r="C5" s="6">
        <v>288.9</v>
      </c>
      <c r="D5" s="6"/>
      <c r="E5" s="7"/>
      <c r="F5" s="8">
        <f aca="true" t="shared" si="0" ref="F5:F48">SUM(C5,D5)</f>
        <v>288.9</v>
      </c>
      <c r="G5" s="5">
        <v>2230</v>
      </c>
      <c r="H5" s="6">
        <v>285.2</v>
      </c>
      <c r="I5" s="10" t="s">
        <v>221</v>
      </c>
      <c r="J5" s="6"/>
      <c r="K5" s="11"/>
    </row>
    <row r="6" spans="1:11" ht="15.75">
      <c r="A6" s="4"/>
      <c r="B6" s="5"/>
      <c r="C6" s="6"/>
      <c r="D6" s="6"/>
      <c r="E6" s="7"/>
      <c r="F6" s="8">
        <f t="shared" si="0"/>
        <v>0</v>
      </c>
      <c r="G6" s="5"/>
      <c r="H6" s="6"/>
      <c r="I6" s="10"/>
      <c r="J6" s="6"/>
      <c r="K6" s="11"/>
    </row>
    <row r="7" spans="1:11" ht="15.75">
      <c r="A7" s="4"/>
      <c r="B7" s="5"/>
      <c r="C7" s="6"/>
      <c r="D7" s="6"/>
      <c r="E7" s="7"/>
      <c r="F7" s="8">
        <f t="shared" si="0"/>
        <v>0</v>
      </c>
      <c r="G7" s="5"/>
      <c r="H7" s="6"/>
      <c r="I7" s="10"/>
      <c r="J7" s="6"/>
      <c r="K7" s="11"/>
    </row>
    <row r="8" spans="1:11" ht="15.75">
      <c r="A8" s="4"/>
      <c r="B8" s="5"/>
      <c r="C8" s="6"/>
      <c r="D8" s="6"/>
      <c r="E8" s="7"/>
      <c r="F8" s="8">
        <f t="shared" si="0"/>
        <v>0</v>
      </c>
      <c r="G8" s="5"/>
      <c r="H8" s="6"/>
      <c r="I8" s="10"/>
      <c r="J8" s="6"/>
      <c r="K8" s="11"/>
    </row>
    <row r="9" spans="1:11" ht="15.75">
      <c r="A9" s="4"/>
      <c r="B9" s="5"/>
      <c r="C9" s="6"/>
      <c r="D9" s="6"/>
      <c r="E9" s="7"/>
      <c r="F9" s="8">
        <f t="shared" si="0"/>
        <v>0</v>
      </c>
      <c r="G9" s="5"/>
      <c r="H9" s="6"/>
      <c r="I9" s="10"/>
      <c r="J9" s="6"/>
      <c r="K9" s="11"/>
    </row>
    <row r="10" spans="1:11" ht="15.75">
      <c r="A10" s="4"/>
      <c r="B10" s="5"/>
      <c r="C10" s="6"/>
      <c r="D10" s="6"/>
      <c r="E10" s="7"/>
      <c r="F10" s="8">
        <f t="shared" si="0"/>
        <v>0</v>
      </c>
      <c r="G10" s="14"/>
      <c r="H10" s="6"/>
      <c r="I10" s="7"/>
      <c r="J10" s="6"/>
      <c r="K10" s="11"/>
    </row>
    <row r="11" spans="1:11" ht="15.75">
      <c r="A11" s="4"/>
      <c r="B11" s="5"/>
      <c r="C11" s="6"/>
      <c r="D11" s="6"/>
      <c r="E11" s="7"/>
      <c r="F11" s="8">
        <f t="shared" si="0"/>
        <v>0</v>
      </c>
      <c r="G11" s="14"/>
      <c r="H11" s="6"/>
      <c r="I11" s="7"/>
      <c r="J11" s="6"/>
      <c r="K11" s="11"/>
    </row>
    <row r="12" spans="1:11" ht="15.75">
      <c r="A12" s="4"/>
      <c r="B12" s="5"/>
      <c r="C12" s="6"/>
      <c r="D12" s="6"/>
      <c r="E12" s="7"/>
      <c r="F12" s="8">
        <f t="shared" si="0"/>
        <v>0</v>
      </c>
      <c r="G12" s="5"/>
      <c r="H12" s="6"/>
      <c r="I12" s="7"/>
      <c r="J12" s="6"/>
      <c r="K12" s="11"/>
    </row>
    <row r="13" spans="1:11" ht="15.75">
      <c r="A13" s="14"/>
      <c r="B13" s="5"/>
      <c r="C13" s="6"/>
      <c r="D13" s="6"/>
      <c r="E13" s="7"/>
      <c r="F13" s="8">
        <f t="shared" si="0"/>
        <v>0</v>
      </c>
      <c r="G13" s="5"/>
      <c r="H13" s="6"/>
      <c r="I13" s="7"/>
      <c r="J13" s="6"/>
      <c r="K13" s="11"/>
    </row>
    <row r="14" spans="1:11" ht="15" customHeight="1">
      <c r="A14" s="14"/>
      <c r="B14" s="5"/>
      <c r="C14" s="6"/>
      <c r="D14" s="6"/>
      <c r="E14" s="7"/>
      <c r="F14" s="8">
        <f t="shared" si="0"/>
        <v>0</v>
      </c>
      <c r="G14" s="5"/>
      <c r="H14" s="6"/>
      <c r="I14" s="7"/>
      <c r="J14" s="6"/>
      <c r="K14" s="11"/>
    </row>
    <row r="15" spans="1:11" ht="15.75">
      <c r="A15" s="4"/>
      <c r="B15" s="5"/>
      <c r="C15" s="6"/>
      <c r="D15" s="6"/>
      <c r="E15" s="7"/>
      <c r="F15" s="8">
        <f t="shared" si="0"/>
        <v>0</v>
      </c>
      <c r="G15" s="5"/>
      <c r="H15" s="6"/>
      <c r="I15" s="7"/>
      <c r="J15" s="6"/>
      <c r="K15" s="11"/>
    </row>
    <row r="16" spans="1:11" ht="15.75">
      <c r="A16" s="4"/>
      <c r="B16" s="5"/>
      <c r="C16" s="6"/>
      <c r="D16" s="6"/>
      <c r="E16" s="7"/>
      <c r="F16" s="8">
        <f t="shared" si="0"/>
        <v>0</v>
      </c>
      <c r="G16" s="5"/>
      <c r="H16" s="6"/>
      <c r="I16" s="7"/>
      <c r="J16" s="6"/>
      <c r="K16" s="11"/>
    </row>
    <row r="17" spans="1:11" ht="15.75">
      <c r="A17" s="4"/>
      <c r="B17" s="5"/>
      <c r="C17" s="6"/>
      <c r="D17" s="6"/>
      <c r="E17" s="7"/>
      <c r="F17" s="8">
        <f t="shared" si="0"/>
        <v>0</v>
      </c>
      <c r="G17" s="5"/>
      <c r="H17" s="6"/>
      <c r="I17" s="7"/>
      <c r="J17" s="6"/>
      <c r="K17" s="11"/>
    </row>
    <row r="18" spans="1:11" ht="15.75">
      <c r="A18" s="4"/>
      <c r="B18" s="5"/>
      <c r="C18" s="6"/>
      <c r="D18" s="6"/>
      <c r="E18" s="7"/>
      <c r="F18" s="8">
        <f t="shared" si="0"/>
        <v>0</v>
      </c>
      <c r="G18" s="5"/>
      <c r="H18" s="6"/>
      <c r="I18" s="7"/>
      <c r="J18" s="6"/>
      <c r="K18" s="11"/>
    </row>
    <row r="19" spans="1:11" ht="15.75">
      <c r="A19" s="4"/>
      <c r="B19" s="5"/>
      <c r="C19" s="6"/>
      <c r="D19" s="6"/>
      <c r="E19" s="7"/>
      <c r="F19" s="8">
        <f t="shared" si="0"/>
        <v>0</v>
      </c>
      <c r="G19" s="5"/>
      <c r="H19" s="6"/>
      <c r="I19" s="7"/>
      <c r="J19" s="6"/>
      <c r="K19" s="11"/>
    </row>
    <row r="20" spans="1:11" ht="15.75">
      <c r="A20" s="4"/>
      <c r="B20" s="5"/>
      <c r="C20" s="6"/>
      <c r="D20" s="6"/>
      <c r="E20" s="7"/>
      <c r="F20" s="8">
        <f t="shared" si="0"/>
        <v>0</v>
      </c>
      <c r="G20" s="5"/>
      <c r="H20" s="6"/>
      <c r="I20" s="7"/>
      <c r="J20" s="6"/>
      <c r="K20" s="11"/>
    </row>
    <row r="21" spans="1:11" ht="15.75">
      <c r="A21" s="4"/>
      <c r="B21" s="5"/>
      <c r="C21" s="6"/>
      <c r="D21" s="6"/>
      <c r="E21" s="7"/>
      <c r="F21" s="8">
        <f t="shared" si="0"/>
        <v>0</v>
      </c>
      <c r="G21" s="5"/>
      <c r="H21" s="6"/>
      <c r="I21" s="7"/>
      <c r="J21" s="6"/>
      <c r="K21" s="11"/>
    </row>
    <row r="22" spans="1:11" ht="15.75">
      <c r="A22" s="4"/>
      <c r="B22" s="5"/>
      <c r="C22" s="6"/>
      <c r="D22" s="6"/>
      <c r="E22" s="7"/>
      <c r="F22" s="8">
        <f t="shared" si="0"/>
        <v>0</v>
      </c>
      <c r="G22" s="5"/>
      <c r="H22" s="6"/>
      <c r="I22" s="7"/>
      <c r="J22" s="6"/>
      <c r="K22" s="11"/>
    </row>
    <row r="23" spans="1:11" ht="15.75">
      <c r="A23" s="14"/>
      <c r="B23" s="5"/>
      <c r="C23" s="6"/>
      <c r="D23" s="6"/>
      <c r="E23" s="7"/>
      <c r="F23" s="8">
        <f t="shared" si="0"/>
        <v>0</v>
      </c>
      <c r="G23" s="5"/>
      <c r="H23" s="6"/>
      <c r="I23" s="7"/>
      <c r="J23" s="6"/>
      <c r="K23" s="11"/>
    </row>
    <row r="24" spans="1:11" ht="15.75">
      <c r="A24" s="14"/>
      <c r="B24" s="5"/>
      <c r="C24" s="6"/>
      <c r="D24" s="6"/>
      <c r="E24" s="7"/>
      <c r="F24" s="8">
        <f t="shared" si="0"/>
        <v>0</v>
      </c>
      <c r="G24" s="5"/>
      <c r="H24" s="6"/>
      <c r="I24" s="7"/>
      <c r="J24" s="6"/>
      <c r="K24" s="11"/>
    </row>
    <row r="25" spans="1:11" ht="15.75">
      <c r="A25" s="4"/>
      <c r="B25" s="5"/>
      <c r="C25" s="6"/>
      <c r="D25" s="6"/>
      <c r="E25" s="7"/>
      <c r="F25" s="8">
        <f t="shared" si="0"/>
        <v>0</v>
      </c>
      <c r="G25" s="5"/>
      <c r="H25" s="6"/>
      <c r="I25" s="7"/>
      <c r="J25" s="6"/>
      <c r="K25" s="11"/>
    </row>
    <row r="26" spans="1:11" ht="15.75">
      <c r="A26" s="4"/>
      <c r="B26" s="5"/>
      <c r="C26" s="6"/>
      <c r="D26" s="6"/>
      <c r="E26" s="7"/>
      <c r="F26" s="8">
        <f t="shared" si="0"/>
        <v>0</v>
      </c>
      <c r="G26" s="5"/>
      <c r="H26" s="6"/>
      <c r="I26" s="7"/>
      <c r="J26" s="6"/>
      <c r="K26" s="11"/>
    </row>
    <row r="27" spans="1:11" ht="15.75">
      <c r="A27" s="4"/>
      <c r="B27" s="5"/>
      <c r="C27" s="6"/>
      <c r="D27" s="6"/>
      <c r="E27" s="7"/>
      <c r="F27" s="8">
        <f t="shared" si="0"/>
        <v>0</v>
      </c>
      <c r="G27" s="5"/>
      <c r="H27" s="6"/>
      <c r="I27" s="7"/>
      <c r="J27" s="6"/>
      <c r="K27" s="11"/>
    </row>
    <row r="28" spans="1:11" ht="15.75">
      <c r="A28" s="4"/>
      <c r="B28" s="5"/>
      <c r="C28" s="6"/>
      <c r="D28" s="6"/>
      <c r="E28" s="7"/>
      <c r="F28" s="8">
        <f t="shared" si="0"/>
        <v>0</v>
      </c>
      <c r="G28" s="5"/>
      <c r="H28" s="6"/>
      <c r="I28" s="7"/>
      <c r="J28" s="6"/>
      <c r="K28" s="11"/>
    </row>
    <row r="29" spans="1:11" ht="15.75">
      <c r="A29" s="4"/>
      <c r="B29" s="5"/>
      <c r="C29" s="6"/>
      <c r="D29" s="6"/>
      <c r="E29" s="7"/>
      <c r="F29" s="8">
        <f t="shared" si="0"/>
        <v>0</v>
      </c>
      <c r="G29" s="5"/>
      <c r="H29" s="6"/>
      <c r="I29" s="7"/>
      <c r="J29" s="6"/>
      <c r="K29" s="11"/>
    </row>
    <row r="30" spans="1:11" ht="15.75">
      <c r="A30" s="4"/>
      <c r="B30" s="5"/>
      <c r="C30" s="6"/>
      <c r="D30" s="6"/>
      <c r="E30" s="7"/>
      <c r="F30" s="8">
        <f t="shared" si="0"/>
        <v>0</v>
      </c>
      <c r="G30" s="5"/>
      <c r="H30" s="6"/>
      <c r="I30" s="7"/>
      <c r="J30" s="6"/>
      <c r="K30" s="11"/>
    </row>
    <row r="31" spans="1:11" ht="15.75">
      <c r="A31" s="4"/>
      <c r="B31" s="5"/>
      <c r="C31" s="6"/>
      <c r="D31" s="6"/>
      <c r="E31" s="7"/>
      <c r="F31" s="8">
        <f t="shared" si="0"/>
        <v>0</v>
      </c>
      <c r="G31" s="5"/>
      <c r="H31" s="6"/>
      <c r="I31" s="7"/>
      <c r="J31" s="6"/>
      <c r="K31" s="11"/>
    </row>
    <row r="32" spans="1:11" ht="15.75">
      <c r="A32" s="4"/>
      <c r="B32" s="5"/>
      <c r="C32" s="6"/>
      <c r="D32" s="6"/>
      <c r="E32" s="7"/>
      <c r="F32" s="8">
        <f t="shared" si="0"/>
        <v>0</v>
      </c>
      <c r="G32" s="5"/>
      <c r="H32" s="6"/>
      <c r="I32" s="7"/>
      <c r="J32" s="6"/>
      <c r="K32" s="11"/>
    </row>
    <row r="33" spans="1:11" ht="15.75">
      <c r="A33" s="14"/>
      <c r="B33" s="5"/>
      <c r="C33" s="6"/>
      <c r="D33" s="6"/>
      <c r="E33" s="7"/>
      <c r="F33" s="8">
        <f t="shared" si="0"/>
        <v>0</v>
      </c>
      <c r="G33" s="5"/>
      <c r="H33" s="6"/>
      <c r="I33" s="7"/>
      <c r="J33" s="6"/>
      <c r="K33" s="11"/>
    </row>
    <row r="34" spans="1:11" ht="15.75">
      <c r="A34" s="14"/>
      <c r="B34" s="5"/>
      <c r="C34" s="6"/>
      <c r="D34" s="6"/>
      <c r="E34" s="7"/>
      <c r="F34" s="8">
        <f t="shared" si="0"/>
        <v>0</v>
      </c>
      <c r="G34" s="5"/>
      <c r="H34" s="6"/>
      <c r="I34" s="7"/>
      <c r="J34" s="6"/>
      <c r="K34" s="11"/>
    </row>
    <row r="35" spans="1:11" ht="15.75">
      <c r="A35" s="4"/>
      <c r="B35" s="5"/>
      <c r="C35" s="6"/>
      <c r="D35" s="6"/>
      <c r="E35" s="7"/>
      <c r="F35" s="8">
        <f t="shared" si="0"/>
        <v>0</v>
      </c>
      <c r="G35" s="5"/>
      <c r="H35" s="6"/>
      <c r="I35" s="7"/>
      <c r="J35" s="6"/>
      <c r="K35" s="11"/>
    </row>
    <row r="36" spans="1:11" ht="15.75">
      <c r="A36" s="4"/>
      <c r="B36" s="5"/>
      <c r="C36" s="6"/>
      <c r="D36" s="6"/>
      <c r="E36" s="7"/>
      <c r="F36" s="8">
        <f t="shared" si="0"/>
        <v>0</v>
      </c>
      <c r="G36" s="5"/>
      <c r="H36" s="6"/>
      <c r="I36" s="7"/>
      <c r="J36" s="6"/>
      <c r="K36" s="11"/>
    </row>
    <row r="37" spans="1:11" ht="15.75">
      <c r="A37" s="4"/>
      <c r="B37" s="5"/>
      <c r="C37" s="6"/>
      <c r="D37" s="6"/>
      <c r="E37" s="7"/>
      <c r="F37" s="8">
        <f t="shared" si="0"/>
        <v>0</v>
      </c>
      <c r="G37" s="5"/>
      <c r="H37" s="6"/>
      <c r="I37" s="7"/>
      <c r="J37" s="6"/>
      <c r="K37" s="11"/>
    </row>
    <row r="38" spans="1:11" ht="15.75">
      <c r="A38" s="4"/>
      <c r="B38" s="5"/>
      <c r="C38" s="6"/>
      <c r="D38" s="6"/>
      <c r="E38" s="7"/>
      <c r="F38" s="8">
        <f t="shared" si="0"/>
        <v>0</v>
      </c>
      <c r="G38" s="5"/>
      <c r="H38" s="6"/>
      <c r="I38" s="7"/>
      <c r="J38" s="6"/>
      <c r="K38" s="11"/>
    </row>
    <row r="39" spans="1:11" ht="15.75">
      <c r="A39" s="4"/>
      <c r="B39" s="5"/>
      <c r="C39" s="6"/>
      <c r="D39" s="6"/>
      <c r="E39" s="7"/>
      <c r="F39" s="8">
        <f t="shared" si="0"/>
        <v>0</v>
      </c>
      <c r="G39" s="5"/>
      <c r="H39" s="6"/>
      <c r="I39" s="7"/>
      <c r="J39" s="6"/>
      <c r="K39" s="11"/>
    </row>
    <row r="40" spans="1:11" ht="15.75">
      <c r="A40" s="4"/>
      <c r="B40" s="5"/>
      <c r="C40" s="6"/>
      <c r="D40" s="6"/>
      <c r="E40" s="7"/>
      <c r="F40" s="8">
        <f t="shared" si="0"/>
        <v>0</v>
      </c>
      <c r="G40" s="5"/>
      <c r="H40" s="6"/>
      <c r="I40" s="7"/>
      <c r="J40" s="6"/>
      <c r="K40" s="11"/>
    </row>
    <row r="41" spans="1:11" ht="15.75">
      <c r="A41" s="4"/>
      <c r="B41" s="5"/>
      <c r="C41" s="6"/>
      <c r="D41" s="6"/>
      <c r="E41" s="7"/>
      <c r="F41" s="8">
        <f t="shared" si="0"/>
        <v>0</v>
      </c>
      <c r="G41" s="5"/>
      <c r="H41" s="6"/>
      <c r="I41" s="7"/>
      <c r="J41" s="6"/>
      <c r="K41" s="11"/>
    </row>
    <row r="42" spans="1:11" ht="15.75">
      <c r="A42" s="4"/>
      <c r="B42" s="5"/>
      <c r="C42" s="6"/>
      <c r="D42" s="6"/>
      <c r="E42" s="7"/>
      <c r="F42" s="8">
        <f t="shared" si="0"/>
        <v>0</v>
      </c>
      <c r="G42" s="5"/>
      <c r="H42" s="6"/>
      <c r="I42" s="7"/>
      <c r="J42" s="6"/>
      <c r="K42" s="11"/>
    </row>
    <row r="43" spans="1:11" ht="15.75">
      <c r="A43" s="14"/>
      <c r="B43" s="5"/>
      <c r="C43" s="6"/>
      <c r="D43" s="6"/>
      <c r="E43" s="7"/>
      <c r="F43" s="8">
        <f t="shared" si="0"/>
        <v>0</v>
      </c>
      <c r="G43" s="5"/>
      <c r="H43" s="6"/>
      <c r="I43" s="7"/>
      <c r="J43" s="6"/>
      <c r="K43" s="11"/>
    </row>
    <row r="44" spans="1:11" ht="15.75">
      <c r="A44" s="14"/>
      <c r="B44" s="5"/>
      <c r="C44" s="6"/>
      <c r="D44" s="6"/>
      <c r="E44" s="7"/>
      <c r="F44" s="8">
        <f t="shared" si="0"/>
        <v>0</v>
      </c>
      <c r="G44" s="5"/>
      <c r="H44" s="6"/>
      <c r="I44" s="7"/>
      <c r="J44" s="6"/>
      <c r="K44" s="11"/>
    </row>
    <row r="45" spans="1:11" ht="15.75">
      <c r="A45" s="19"/>
      <c r="B45" s="20"/>
      <c r="C45" s="21"/>
      <c r="D45" s="21"/>
      <c r="E45" s="22"/>
      <c r="F45" s="8">
        <f t="shared" si="0"/>
        <v>0</v>
      </c>
      <c r="G45" s="20"/>
      <c r="H45" s="21"/>
      <c r="I45" s="22"/>
      <c r="J45" s="21"/>
      <c r="K45" s="11"/>
    </row>
    <row r="46" spans="1:11" ht="15.75">
      <c r="A46" s="19"/>
      <c r="B46" s="20"/>
      <c r="C46" s="21"/>
      <c r="D46" s="21"/>
      <c r="E46" s="22"/>
      <c r="F46" s="8">
        <f t="shared" si="0"/>
        <v>0</v>
      </c>
      <c r="G46" s="20"/>
      <c r="H46" s="21"/>
      <c r="I46" s="22"/>
      <c r="J46" s="21"/>
      <c r="K46" s="11"/>
    </row>
    <row r="47" spans="1:11" ht="15.75">
      <c r="A47" s="19"/>
      <c r="B47" s="20"/>
      <c r="C47" s="21"/>
      <c r="D47" s="21"/>
      <c r="E47" s="22"/>
      <c r="F47" s="8">
        <f t="shared" si="0"/>
        <v>0</v>
      </c>
      <c r="G47" s="20"/>
      <c r="H47" s="21"/>
      <c r="I47" s="22"/>
      <c r="J47" s="21"/>
      <c r="K47" s="11"/>
    </row>
    <row r="48" spans="1:11" ht="15.75">
      <c r="A48" s="20"/>
      <c r="B48" s="23" t="s">
        <v>58</v>
      </c>
      <c r="C48" s="24">
        <f>SUM(C5:C47)</f>
        <v>288.9</v>
      </c>
      <c r="D48" s="24">
        <f>SUM(D5:D47)</f>
        <v>0</v>
      </c>
      <c r="E48" s="26"/>
      <c r="F48" s="63">
        <f t="shared" si="0"/>
        <v>288.9</v>
      </c>
      <c r="G48" s="28"/>
      <c r="H48" s="24">
        <f>SUM(H5:H47)</f>
        <v>285.2</v>
      </c>
      <c r="I48" s="26"/>
      <c r="J48" s="24">
        <f>SUM(J5:J47)</f>
        <v>0</v>
      </c>
      <c r="K48" s="64">
        <f>C48-H48</f>
        <v>3.6999999999999886</v>
      </c>
    </row>
    <row r="51" spans="2:8" ht="15.75">
      <c r="B51" s="30" t="s">
        <v>222</v>
      </c>
      <c r="F51" s="31"/>
      <c r="G51" s="144" t="s">
        <v>223</v>
      </c>
      <c r="H51" s="144"/>
    </row>
    <row r="52" spans="2:8" ht="15">
      <c r="B52" s="30"/>
      <c r="F52" s="145" t="s">
        <v>61</v>
      </c>
      <c r="G52" s="145"/>
      <c r="H52" s="145"/>
    </row>
    <row r="53" spans="2:8" ht="15.75">
      <c r="B53" s="30" t="s">
        <v>62</v>
      </c>
      <c r="F53" s="31"/>
      <c r="G53" s="144" t="s">
        <v>224</v>
      </c>
      <c r="H53" s="144"/>
    </row>
    <row r="54" spans="6:8" ht="12.75">
      <c r="F54" s="145" t="s">
        <v>61</v>
      </c>
      <c r="G54" s="145"/>
      <c r="H54" s="145"/>
    </row>
  </sheetData>
  <sheetProtection selectLockedCells="1" selectUnlockedCells="1"/>
  <mergeCells count="12">
    <mergeCell ref="G51:H51"/>
    <mergeCell ref="F52:H52"/>
    <mergeCell ref="G53:H53"/>
    <mergeCell ref="F54:H54"/>
    <mergeCell ref="B1:J1"/>
    <mergeCell ref="A2:K2"/>
    <mergeCell ref="A3:A4"/>
    <mergeCell ref="B3:B4"/>
    <mergeCell ref="C3:E3"/>
    <mergeCell ref="F3:F4"/>
    <mergeCell ref="G3:J3"/>
    <mergeCell ref="K3:K4"/>
  </mergeCells>
  <printOptions/>
  <pageMargins left="0.7875" right="0.7875" top="1.0527777777777778" bottom="1.0527777777777778" header="0.7875" footer="0.7875"/>
  <pageSetup horizontalDpi="300" verticalDpi="300" orientation="portrait" paperSize="9"/>
  <headerFooter alignWithMargins="0">
    <oddHeader>&amp;C&amp;"Times New Roman,Звичайний"&amp;12&amp;A</oddHeader>
    <oddFooter>&amp;C&amp;"Times New Roman,Звичайний"&amp;12Страница &amp;P</oddFooter>
  </headerFooter>
</worksheet>
</file>

<file path=xl/worksheets/sheet12.xml><?xml version="1.0" encoding="utf-8"?>
<worksheet xmlns="http://schemas.openxmlformats.org/spreadsheetml/2006/main" xmlns:r="http://schemas.openxmlformats.org/officeDocument/2006/relationships">
  <dimension ref="A1:K54"/>
  <sheetViews>
    <sheetView zoomScalePageLayoutView="0" workbookViewId="0" topLeftCell="A1">
      <selection activeCell="E4" sqref="E4"/>
    </sheetView>
  </sheetViews>
  <sheetFormatPr defaultColWidth="11.57421875" defaultRowHeight="12.75"/>
  <cols>
    <col min="1" max="1" width="7.28125" style="0" customWidth="1"/>
    <col min="2" max="2" width="24.42187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 min="12" max="16" width="9.00390625" style="0" customWidth="1"/>
  </cols>
  <sheetData>
    <row r="1" spans="1:11" ht="61.5" customHeight="1">
      <c r="A1" s="1"/>
      <c r="B1" s="139" t="s">
        <v>225</v>
      </c>
      <c r="C1" s="139"/>
      <c r="D1" s="139"/>
      <c r="E1" s="139"/>
      <c r="F1" s="139"/>
      <c r="G1" s="139"/>
      <c r="H1" s="139"/>
      <c r="I1" s="139"/>
      <c r="J1" s="139"/>
      <c r="K1" s="1"/>
    </row>
    <row r="2" spans="1:11" ht="31.5" customHeight="1">
      <c r="A2" s="140" t="s">
        <v>240</v>
      </c>
      <c r="B2" s="140"/>
      <c r="C2" s="140"/>
      <c r="D2" s="140"/>
      <c r="E2" s="140"/>
      <c r="F2" s="140"/>
      <c r="G2" s="140"/>
      <c r="H2" s="140"/>
      <c r="I2" s="140"/>
      <c r="J2" s="140"/>
      <c r="K2" s="140"/>
    </row>
    <row r="3" spans="1:11" ht="33" customHeight="1">
      <c r="A3" s="141" t="s">
        <v>2</v>
      </c>
      <c r="B3" s="141" t="s">
        <v>3</v>
      </c>
      <c r="C3" s="142" t="s">
        <v>4</v>
      </c>
      <c r="D3" s="142"/>
      <c r="E3" s="142"/>
      <c r="F3" s="142" t="s">
        <v>5</v>
      </c>
      <c r="G3" s="142" t="s">
        <v>6</v>
      </c>
      <c r="H3" s="142"/>
      <c r="I3" s="142"/>
      <c r="J3" s="142"/>
      <c r="K3" s="143" t="s">
        <v>7</v>
      </c>
    </row>
    <row r="4" spans="1:11" ht="158.25" customHeight="1">
      <c r="A4" s="141"/>
      <c r="B4" s="141"/>
      <c r="C4" s="2" t="s">
        <v>8</v>
      </c>
      <c r="D4" s="2" t="s">
        <v>9</v>
      </c>
      <c r="E4" s="2" t="s">
        <v>10</v>
      </c>
      <c r="F4" s="142"/>
      <c r="G4" s="3" t="s">
        <v>11</v>
      </c>
      <c r="H4" s="2" t="s">
        <v>12</v>
      </c>
      <c r="I4" s="2" t="s">
        <v>13</v>
      </c>
      <c r="J4" s="2" t="s">
        <v>12</v>
      </c>
      <c r="K4" s="143"/>
    </row>
    <row r="5" spans="1:11" ht="63">
      <c r="A5" s="4">
        <v>1</v>
      </c>
      <c r="B5" s="7" t="s">
        <v>226</v>
      </c>
      <c r="C5" s="6"/>
      <c r="D5" s="6">
        <v>137.2</v>
      </c>
      <c r="E5" s="10" t="s">
        <v>147</v>
      </c>
      <c r="F5" s="8">
        <f aca="true" t="shared" si="0" ref="F5:F48">SUM(C5,D5)</f>
        <v>137.2</v>
      </c>
      <c r="G5" s="5"/>
      <c r="H5" s="6"/>
      <c r="I5" s="10" t="s">
        <v>147</v>
      </c>
      <c r="J5" s="6">
        <v>137.2</v>
      </c>
      <c r="K5" s="11"/>
    </row>
    <row r="6" spans="1:11" ht="15.75">
      <c r="A6" s="4">
        <v>2</v>
      </c>
      <c r="B6" s="5" t="s">
        <v>227</v>
      </c>
      <c r="C6" s="6"/>
      <c r="D6" s="6">
        <v>0.04</v>
      </c>
      <c r="E6" s="10" t="s">
        <v>147</v>
      </c>
      <c r="F6" s="8">
        <f t="shared" si="0"/>
        <v>0.04</v>
      </c>
      <c r="G6" s="5"/>
      <c r="H6" s="6"/>
      <c r="I6" s="10" t="s">
        <v>147</v>
      </c>
      <c r="J6" s="6">
        <v>0.04</v>
      </c>
      <c r="K6" s="11"/>
    </row>
    <row r="7" spans="1:11" ht="47.25">
      <c r="A7" s="4">
        <v>3</v>
      </c>
      <c r="B7" s="7" t="s">
        <v>228</v>
      </c>
      <c r="C7" s="6"/>
      <c r="D7" s="6">
        <v>111.3</v>
      </c>
      <c r="E7" s="10" t="s">
        <v>147</v>
      </c>
      <c r="F7" s="8">
        <f t="shared" si="0"/>
        <v>111.3</v>
      </c>
      <c r="G7" s="5"/>
      <c r="H7" s="6"/>
      <c r="I7" s="10" t="s">
        <v>147</v>
      </c>
      <c r="J7" s="6">
        <v>111.3</v>
      </c>
      <c r="K7" s="11"/>
    </row>
    <row r="8" spans="1:11" ht="47.25">
      <c r="A8" s="4">
        <v>4</v>
      </c>
      <c r="B8" s="7" t="s">
        <v>229</v>
      </c>
      <c r="C8" s="6"/>
      <c r="D8" s="6">
        <v>28.2</v>
      </c>
      <c r="E8" s="7" t="s">
        <v>230</v>
      </c>
      <c r="F8" s="8">
        <f t="shared" si="0"/>
        <v>28.2</v>
      </c>
      <c r="G8" s="5"/>
      <c r="H8" s="6"/>
      <c r="I8" s="7" t="s">
        <v>230</v>
      </c>
      <c r="J8" s="6">
        <v>28.2</v>
      </c>
      <c r="K8" s="11"/>
    </row>
    <row r="9" spans="1:11" ht="16.5">
      <c r="A9" s="4"/>
      <c r="B9" s="5"/>
      <c r="C9" s="6"/>
      <c r="D9" s="6"/>
      <c r="E9" s="7"/>
      <c r="F9" s="8">
        <f t="shared" si="0"/>
        <v>0</v>
      </c>
      <c r="G9" s="5"/>
      <c r="H9" s="6"/>
      <c r="I9" s="10"/>
      <c r="J9" s="6"/>
      <c r="K9" s="11"/>
    </row>
    <row r="10" spans="1:11" ht="16.5">
      <c r="A10" s="4"/>
      <c r="B10" s="5"/>
      <c r="C10" s="6"/>
      <c r="D10" s="6"/>
      <c r="E10" s="7"/>
      <c r="F10" s="8">
        <f t="shared" si="0"/>
        <v>0</v>
      </c>
      <c r="G10" s="14"/>
      <c r="H10" s="6"/>
      <c r="I10" s="7"/>
      <c r="J10" s="6"/>
      <c r="K10" s="11"/>
    </row>
    <row r="11" spans="1:11" ht="15.75">
      <c r="A11" s="4"/>
      <c r="B11" s="5"/>
      <c r="C11" s="6"/>
      <c r="D11" s="6"/>
      <c r="E11" s="7"/>
      <c r="F11" s="8">
        <f t="shared" si="0"/>
        <v>0</v>
      </c>
      <c r="G11" s="14"/>
      <c r="H11" s="6"/>
      <c r="I11" s="7"/>
      <c r="J11" s="6"/>
      <c r="K11" s="11"/>
    </row>
    <row r="12" spans="1:11" ht="15.75">
      <c r="A12" s="4"/>
      <c r="B12" s="5"/>
      <c r="C12" s="6"/>
      <c r="D12" s="6"/>
      <c r="E12" s="7"/>
      <c r="F12" s="8">
        <f t="shared" si="0"/>
        <v>0</v>
      </c>
      <c r="G12" s="5"/>
      <c r="H12" s="6"/>
      <c r="I12" s="7"/>
      <c r="J12" s="6"/>
      <c r="K12" s="11"/>
    </row>
    <row r="13" spans="1:11" ht="15.75">
      <c r="A13" s="14"/>
      <c r="B13" s="5"/>
      <c r="C13" s="6"/>
      <c r="D13" s="6"/>
      <c r="E13" s="7"/>
      <c r="F13" s="8">
        <f t="shared" si="0"/>
        <v>0</v>
      </c>
      <c r="G13" s="5"/>
      <c r="H13" s="6"/>
      <c r="I13" s="7"/>
      <c r="J13" s="6"/>
      <c r="K13" s="11"/>
    </row>
    <row r="14" spans="1:11" ht="15" customHeight="1">
      <c r="A14" s="14"/>
      <c r="B14" s="5"/>
      <c r="C14" s="6"/>
      <c r="D14" s="6"/>
      <c r="E14" s="7"/>
      <c r="F14" s="8">
        <f t="shared" si="0"/>
        <v>0</v>
      </c>
      <c r="G14" s="5"/>
      <c r="H14" s="6"/>
      <c r="I14" s="7"/>
      <c r="J14" s="6"/>
      <c r="K14" s="11"/>
    </row>
    <row r="15" spans="1:11" ht="15.75">
      <c r="A15" s="4"/>
      <c r="B15" s="5"/>
      <c r="C15" s="6"/>
      <c r="D15" s="6"/>
      <c r="E15" s="7"/>
      <c r="F15" s="8">
        <f t="shared" si="0"/>
        <v>0</v>
      </c>
      <c r="G15" s="5"/>
      <c r="H15" s="6"/>
      <c r="I15" s="7"/>
      <c r="J15" s="6"/>
      <c r="K15" s="11"/>
    </row>
    <row r="16" spans="1:11" ht="15.75">
      <c r="A16" s="4"/>
      <c r="B16" s="5"/>
      <c r="C16" s="6"/>
      <c r="D16" s="6"/>
      <c r="E16" s="7"/>
      <c r="F16" s="8">
        <f t="shared" si="0"/>
        <v>0</v>
      </c>
      <c r="G16" s="5"/>
      <c r="H16" s="6"/>
      <c r="I16" s="7"/>
      <c r="J16" s="6"/>
      <c r="K16" s="11"/>
    </row>
    <row r="17" spans="1:11" ht="15.75">
      <c r="A17" s="4"/>
      <c r="B17" s="5"/>
      <c r="C17" s="6"/>
      <c r="D17" s="6"/>
      <c r="E17" s="7"/>
      <c r="F17" s="8">
        <f t="shared" si="0"/>
        <v>0</v>
      </c>
      <c r="G17" s="5"/>
      <c r="H17" s="6"/>
      <c r="I17" s="7"/>
      <c r="J17" s="6"/>
      <c r="K17" s="11"/>
    </row>
    <row r="18" spans="1:11" ht="15.75">
      <c r="A18" s="4"/>
      <c r="B18" s="5"/>
      <c r="C18" s="6"/>
      <c r="D18" s="6"/>
      <c r="E18" s="7"/>
      <c r="F18" s="8">
        <f t="shared" si="0"/>
        <v>0</v>
      </c>
      <c r="G18" s="5"/>
      <c r="H18" s="6"/>
      <c r="I18" s="7"/>
      <c r="J18" s="6"/>
      <c r="K18" s="11"/>
    </row>
    <row r="19" spans="1:11" ht="15.75">
      <c r="A19" s="4"/>
      <c r="B19" s="5"/>
      <c r="C19" s="6"/>
      <c r="D19" s="6"/>
      <c r="E19" s="7"/>
      <c r="F19" s="8">
        <f t="shared" si="0"/>
        <v>0</v>
      </c>
      <c r="G19" s="5"/>
      <c r="H19" s="6"/>
      <c r="I19" s="7"/>
      <c r="J19" s="6"/>
      <c r="K19" s="11"/>
    </row>
    <row r="20" spans="1:11" ht="15.75">
      <c r="A20" s="4"/>
      <c r="B20" s="5"/>
      <c r="C20" s="6"/>
      <c r="D20" s="6"/>
      <c r="E20" s="7"/>
      <c r="F20" s="8">
        <f t="shared" si="0"/>
        <v>0</v>
      </c>
      <c r="G20" s="5"/>
      <c r="H20" s="6"/>
      <c r="I20" s="7"/>
      <c r="J20" s="6"/>
      <c r="K20" s="11"/>
    </row>
    <row r="21" spans="1:11" ht="15.75">
      <c r="A21" s="4"/>
      <c r="B21" s="5"/>
      <c r="C21" s="6"/>
      <c r="D21" s="6"/>
      <c r="E21" s="7"/>
      <c r="F21" s="8">
        <f t="shared" si="0"/>
        <v>0</v>
      </c>
      <c r="G21" s="5"/>
      <c r="H21" s="6"/>
      <c r="I21" s="7"/>
      <c r="J21" s="6"/>
      <c r="K21" s="11"/>
    </row>
    <row r="22" spans="1:11" ht="15.75">
      <c r="A22" s="4"/>
      <c r="B22" s="5"/>
      <c r="C22" s="6"/>
      <c r="D22" s="6"/>
      <c r="E22" s="7"/>
      <c r="F22" s="8">
        <f t="shared" si="0"/>
        <v>0</v>
      </c>
      <c r="G22" s="5"/>
      <c r="H22" s="6"/>
      <c r="I22" s="7"/>
      <c r="J22" s="6"/>
      <c r="K22" s="11"/>
    </row>
    <row r="23" spans="1:11" ht="15.75">
      <c r="A23" s="14"/>
      <c r="B23" s="5"/>
      <c r="C23" s="6"/>
      <c r="D23" s="6"/>
      <c r="E23" s="7"/>
      <c r="F23" s="8">
        <f t="shared" si="0"/>
        <v>0</v>
      </c>
      <c r="G23" s="5"/>
      <c r="H23" s="6"/>
      <c r="I23" s="7"/>
      <c r="J23" s="6"/>
      <c r="K23" s="11"/>
    </row>
    <row r="24" spans="1:11" ht="15.75">
      <c r="A24" s="14"/>
      <c r="B24" s="5"/>
      <c r="C24" s="6"/>
      <c r="D24" s="6"/>
      <c r="E24" s="7"/>
      <c r="F24" s="8">
        <f t="shared" si="0"/>
        <v>0</v>
      </c>
      <c r="G24" s="5"/>
      <c r="H24" s="6"/>
      <c r="I24" s="7"/>
      <c r="J24" s="6"/>
      <c r="K24" s="11"/>
    </row>
    <row r="25" spans="1:11" ht="15.75">
      <c r="A25" s="4"/>
      <c r="B25" s="5"/>
      <c r="C25" s="6"/>
      <c r="D25" s="6"/>
      <c r="E25" s="7"/>
      <c r="F25" s="8">
        <f t="shared" si="0"/>
        <v>0</v>
      </c>
      <c r="G25" s="5"/>
      <c r="H25" s="6"/>
      <c r="I25" s="7"/>
      <c r="J25" s="6"/>
      <c r="K25" s="11"/>
    </row>
    <row r="26" spans="1:11" ht="15.75">
      <c r="A26" s="4"/>
      <c r="B26" s="5"/>
      <c r="C26" s="6"/>
      <c r="D26" s="6"/>
      <c r="E26" s="7"/>
      <c r="F26" s="8">
        <f t="shared" si="0"/>
        <v>0</v>
      </c>
      <c r="G26" s="5"/>
      <c r="H26" s="6"/>
      <c r="I26" s="7"/>
      <c r="J26" s="6"/>
      <c r="K26" s="11"/>
    </row>
    <row r="27" spans="1:11" ht="15.75">
      <c r="A27" s="4"/>
      <c r="B27" s="5"/>
      <c r="C27" s="6"/>
      <c r="D27" s="6"/>
      <c r="E27" s="7"/>
      <c r="F27" s="8">
        <f t="shared" si="0"/>
        <v>0</v>
      </c>
      <c r="G27" s="5"/>
      <c r="H27" s="6"/>
      <c r="I27" s="7"/>
      <c r="J27" s="6"/>
      <c r="K27" s="11"/>
    </row>
    <row r="28" spans="1:11" ht="15.75">
      <c r="A28" s="4"/>
      <c r="B28" s="5"/>
      <c r="C28" s="6"/>
      <c r="D28" s="6"/>
      <c r="E28" s="7"/>
      <c r="F28" s="8">
        <f t="shared" si="0"/>
        <v>0</v>
      </c>
      <c r="G28" s="5"/>
      <c r="H28" s="6"/>
      <c r="I28" s="7"/>
      <c r="J28" s="6"/>
      <c r="K28" s="11"/>
    </row>
    <row r="29" spans="1:11" ht="15.75">
      <c r="A29" s="4"/>
      <c r="B29" s="5"/>
      <c r="C29" s="6"/>
      <c r="D29" s="6"/>
      <c r="E29" s="7"/>
      <c r="F29" s="8">
        <f t="shared" si="0"/>
        <v>0</v>
      </c>
      <c r="G29" s="5"/>
      <c r="H29" s="6"/>
      <c r="I29" s="7"/>
      <c r="J29" s="6"/>
      <c r="K29" s="11"/>
    </row>
    <row r="30" spans="1:11" ht="15.75">
      <c r="A30" s="4"/>
      <c r="B30" s="5"/>
      <c r="C30" s="6"/>
      <c r="D30" s="6"/>
      <c r="E30" s="7"/>
      <c r="F30" s="8">
        <f t="shared" si="0"/>
        <v>0</v>
      </c>
      <c r="G30" s="5"/>
      <c r="H30" s="6"/>
      <c r="I30" s="7"/>
      <c r="J30" s="6"/>
      <c r="K30" s="11"/>
    </row>
    <row r="31" spans="1:11" ht="15.75">
      <c r="A31" s="4"/>
      <c r="B31" s="5"/>
      <c r="C31" s="6"/>
      <c r="D31" s="6"/>
      <c r="E31" s="7"/>
      <c r="F31" s="8">
        <f t="shared" si="0"/>
        <v>0</v>
      </c>
      <c r="G31" s="5"/>
      <c r="H31" s="6"/>
      <c r="I31" s="7"/>
      <c r="J31" s="6"/>
      <c r="K31" s="11"/>
    </row>
    <row r="32" spans="1:11" ht="15.75">
      <c r="A32" s="4"/>
      <c r="B32" s="5"/>
      <c r="C32" s="6"/>
      <c r="D32" s="6"/>
      <c r="E32" s="7"/>
      <c r="F32" s="8">
        <f t="shared" si="0"/>
        <v>0</v>
      </c>
      <c r="G32" s="5"/>
      <c r="H32" s="6"/>
      <c r="I32" s="7"/>
      <c r="J32" s="6"/>
      <c r="K32" s="11"/>
    </row>
    <row r="33" spans="1:11" ht="15.75">
      <c r="A33" s="14"/>
      <c r="B33" s="5"/>
      <c r="C33" s="6"/>
      <c r="D33" s="6"/>
      <c r="E33" s="7"/>
      <c r="F33" s="8">
        <f t="shared" si="0"/>
        <v>0</v>
      </c>
      <c r="G33" s="5"/>
      <c r="H33" s="6"/>
      <c r="I33" s="7"/>
      <c r="J33" s="6"/>
      <c r="K33" s="11"/>
    </row>
    <row r="34" spans="1:11" ht="15.75">
      <c r="A34" s="14"/>
      <c r="B34" s="5"/>
      <c r="C34" s="6"/>
      <c r="D34" s="6"/>
      <c r="E34" s="7"/>
      <c r="F34" s="8">
        <f t="shared" si="0"/>
        <v>0</v>
      </c>
      <c r="G34" s="5"/>
      <c r="H34" s="6"/>
      <c r="I34" s="7"/>
      <c r="J34" s="6"/>
      <c r="K34" s="11"/>
    </row>
    <row r="35" spans="1:11" ht="15.75">
      <c r="A35" s="4"/>
      <c r="B35" s="5"/>
      <c r="C35" s="6"/>
      <c r="D35" s="6"/>
      <c r="E35" s="7"/>
      <c r="F35" s="8">
        <f t="shared" si="0"/>
        <v>0</v>
      </c>
      <c r="G35" s="5"/>
      <c r="H35" s="6"/>
      <c r="I35" s="7"/>
      <c r="J35" s="6"/>
      <c r="K35" s="11"/>
    </row>
    <row r="36" spans="1:11" ht="15.75">
      <c r="A36" s="4"/>
      <c r="B36" s="5"/>
      <c r="C36" s="6"/>
      <c r="D36" s="6"/>
      <c r="E36" s="7"/>
      <c r="F36" s="8">
        <f t="shared" si="0"/>
        <v>0</v>
      </c>
      <c r="G36" s="5"/>
      <c r="H36" s="6"/>
      <c r="I36" s="7"/>
      <c r="J36" s="6"/>
      <c r="K36" s="11"/>
    </row>
    <row r="37" spans="1:11" ht="15.75">
      <c r="A37" s="4"/>
      <c r="B37" s="5"/>
      <c r="C37" s="6"/>
      <c r="D37" s="6"/>
      <c r="E37" s="7"/>
      <c r="F37" s="8">
        <f t="shared" si="0"/>
        <v>0</v>
      </c>
      <c r="G37" s="5"/>
      <c r="H37" s="6"/>
      <c r="I37" s="7"/>
      <c r="J37" s="6"/>
      <c r="K37" s="11"/>
    </row>
    <row r="38" spans="1:11" ht="15.75">
      <c r="A38" s="4"/>
      <c r="B38" s="5"/>
      <c r="C38" s="6"/>
      <c r="D38" s="6"/>
      <c r="E38" s="7"/>
      <c r="F38" s="8">
        <f t="shared" si="0"/>
        <v>0</v>
      </c>
      <c r="G38" s="5"/>
      <c r="H38" s="6"/>
      <c r="I38" s="7"/>
      <c r="J38" s="6"/>
      <c r="K38" s="11"/>
    </row>
    <row r="39" spans="1:11" ht="15.75">
      <c r="A39" s="4"/>
      <c r="B39" s="5"/>
      <c r="C39" s="6"/>
      <c r="D39" s="6"/>
      <c r="E39" s="7"/>
      <c r="F39" s="8">
        <f t="shared" si="0"/>
        <v>0</v>
      </c>
      <c r="G39" s="5"/>
      <c r="H39" s="6"/>
      <c r="I39" s="7"/>
      <c r="J39" s="6"/>
      <c r="K39" s="11"/>
    </row>
    <row r="40" spans="1:11" ht="15.75">
      <c r="A40" s="4"/>
      <c r="B40" s="5"/>
      <c r="C40" s="6"/>
      <c r="D40" s="6"/>
      <c r="E40" s="7"/>
      <c r="F40" s="8">
        <f t="shared" si="0"/>
        <v>0</v>
      </c>
      <c r="G40" s="5"/>
      <c r="H40" s="6"/>
      <c r="I40" s="7"/>
      <c r="J40" s="6"/>
      <c r="K40" s="11"/>
    </row>
    <row r="41" spans="1:11" ht="15.75">
      <c r="A41" s="4"/>
      <c r="B41" s="5"/>
      <c r="C41" s="6"/>
      <c r="D41" s="6"/>
      <c r="E41" s="7"/>
      <c r="F41" s="8">
        <f t="shared" si="0"/>
        <v>0</v>
      </c>
      <c r="G41" s="5"/>
      <c r="H41" s="6"/>
      <c r="I41" s="7"/>
      <c r="J41" s="6"/>
      <c r="K41" s="11"/>
    </row>
    <row r="42" spans="1:11" ht="15.75">
      <c r="A42" s="4"/>
      <c r="B42" s="5"/>
      <c r="C42" s="6"/>
      <c r="D42" s="6"/>
      <c r="E42" s="7"/>
      <c r="F42" s="8">
        <f t="shared" si="0"/>
        <v>0</v>
      </c>
      <c r="G42" s="5"/>
      <c r="H42" s="6"/>
      <c r="I42" s="7"/>
      <c r="J42" s="6"/>
      <c r="K42" s="11"/>
    </row>
    <row r="43" spans="1:11" ht="15.75">
      <c r="A43" s="14"/>
      <c r="B43" s="5"/>
      <c r="C43" s="6"/>
      <c r="D43" s="6"/>
      <c r="E43" s="7"/>
      <c r="F43" s="8">
        <f t="shared" si="0"/>
        <v>0</v>
      </c>
      <c r="G43" s="5"/>
      <c r="H43" s="6"/>
      <c r="I43" s="7"/>
      <c r="J43" s="6"/>
      <c r="K43" s="11"/>
    </row>
    <row r="44" spans="1:11" ht="15.75">
      <c r="A44" s="14"/>
      <c r="B44" s="5"/>
      <c r="C44" s="6"/>
      <c r="D44" s="6"/>
      <c r="E44" s="7"/>
      <c r="F44" s="8">
        <f t="shared" si="0"/>
        <v>0</v>
      </c>
      <c r="G44" s="5"/>
      <c r="H44" s="6"/>
      <c r="I44" s="7"/>
      <c r="J44" s="6"/>
      <c r="K44" s="11"/>
    </row>
    <row r="45" spans="1:11" ht="15.75">
      <c r="A45" s="19"/>
      <c r="B45" s="20"/>
      <c r="C45" s="21"/>
      <c r="D45" s="21"/>
      <c r="E45" s="22"/>
      <c r="F45" s="8">
        <f t="shared" si="0"/>
        <v>0</v>
      </c>
      <c r="G45" s="20"/>
      <c r="H45" s="21"/>
      <c r="I45" s="22"/>
      <c r="J45" s="21"/>
      <c r="K45" s="11"/>
    </row>
    <row r="46" spans="1:11" ht="15.75">
      <c r="A46" s="19"/>
      <c r="B46" s="20"/>
      <c r="C46" s="21"/>
      <c r="D46" s="21"/>
      <c r="E46" s="22"/>
      <c r="F46" s="8">
        <f t="shared" si="0"/>
        <v>0</v>
      </c>
      <c r="G46" s="20"/>
      <c r="H46" s="21"/>
      <c r="I46" s="22"/>
      <c r="J46" s="21"/>
      <c r="K46" s="11"/>
    </row>
    <row r="47" spans="1:11" ht="15.75">
      <c r="A47" s="19"/>
      <c r="B47" s="20"/>
      <c r="C47" s="21"/>
      <c r="D47" s="21"/>
      <c r="E47" s="22"/>
      <c r="F47" s="8">
        <f t="shared" si="0"/>
        <v>0</v>
      </c>
      <c r="G47" s="20"/>
      <c r="H47" s="21"/>
      <c r="I47" s="22"/>
      <c r="J47" s="21"/>
      <c r="K47" s="11"/>
    </row>
    <row r="48" spans="1:11" ht="15.75">
      <c r="A48" s="20"/>
      <c r="B48" s="23" t="s">
        <v>58</v>
      </c>
      <c r="C48" s="24">
        <f>SUM(C5:C47)</f>
        <v>0</v>
      </c>
      <c r="D48" s="24">
        <f>SUM(D5:D47)</f>
        <v>276.73999999999995</v>
      </c>
      <c r="E48" s="26"/>
      <c r="F48" s="63">
        <f t="shared" si="0"/>
        <v>276.73999999999995</v>
      </c>
      <c r="G48" s="28"/>
      <c r="H48" s="24">
        <f>SUM(H5:H47)</f>
        <v>0</v>
      </c>
      <c r="I48" s="26"/>
      <c r="J48" s="24">
        <f>SUM(J5:J47)</f>
        <v>276.73999999999995</v>
      </c>
      <c r="K48" s="64">
        <f>C48-H48</f>
        <v>0</v>
      </c>
    </row>
    <row r="51" spans="2:8" ht="16.5">
      <c r="B51" s="30" t="s">
        <v>89</v>
      </c>
      <c r="F51" s="31"/>
      <c r="G51" s="144" t="s">
        <v>231</v>
      </c>
      <c r="H51" s="144"/>
    </row>
    <row r="52" spans="2:8" ht="15.75">
      <c r="B52" s="30"/>
      <c r="F52" s="145" t="s">
        <v>61</v>
      </c>
      <c r="G52" s="145"/>
      <c r="H52" s="145"/>
    </row>
    <row r="53" spans="2:8" ht="15.75">
      <c r="B53" s="30" t="s">
        <v>62</v>
      </c>
      <c r="F53" s="31"/>
      <c r="G53" s="144" t="s">
        <v>232</v>
      </c>
      <c r="H53" s="144"/>
    </row>
    <row r="54" spans="6:8" ht="12.75">
      <c r="F54" s="145" t="s">
        <v>61</v>
      </c>
      <c r="G54" s="145"/>
      <c r="H54" s="145"/>
    </row>
  </sheetData>
  <sheetProtection selectLockedCells="1" selectUnlockedCells="1"/>
  <mergeCells count="12">
    <mergeCell ref="G51:H51"/>
    <mergeCell ref="F52:H52"/>
    <mergeCell ref="G53:H53"/>
    <mergeCell ref="F54:H54"/>
    <mergeCell ref="B1:J1"/>
    <mergeCell ref="A2:K2"/>
    <mergeCell ref="A3:A4"/>
    <mergeCell ref="B3:B4"/>
    <mergeCell ref="C3:E3"/>
    <mergeCell ref="F3:F4"/>
    <mergeCell ref="G3:J3"/>
    <mergeCell ref="K3:K4"/>
  </mergeCells>
  <printOptions/>
  <pageMargins left="0.7875" right="0.7875" top="1.0527777777777778" bottom="1.0527777777777778" header="0.7875" footer="0.7875"/>
  <pageSetup horizontalDpi="300" verticalDpi="300" orientation="portrait" paperSize="9"/>
  <headerFooter alignWithMargins="0">
    <oddHeader>&amp;C&amp;"Times New Roman,Звичайний"&amp;12&amp;A</oddHeader>
    <oddFooter>&amp;C&amp;"Times New Roman,Звичайний"&amp;12Страница &amp;P</oddFooter>
  </headerFooter>
</worksheet>
</file>

<file path=xl/worksheets/sheet2.xml><?xml version="1.0" encoding="utf-8"?>
<worksheet xmlns="http://schemas.openxmlformats.org/spreadsheetml/2006/main" xmlns:r="http://schemas.openxmlformats.org/officeDocument/2006/relationships">
  <dimension ref="A1:K25"/>
  <sheetViews>
    <sheetView zoomScale="80" zoomScaleNormal="80" zoomScalePageLayoutView="0" workbookViewId="0" topLeftCell="A1">
      <selection activeCell="A1" sqref="A1:K1"/>
    </sheetView>
  </sheetViews>
  <sheetFormatPr defaultColWidth="9.140625" defaultRowHeight="12.75"/>
  <cols>
    <col min="1" max="1" width="7.28125" style="32" customWidth="1"/>
    <col min="2" max="2" width="38.00390625" style="33" customWidth="1"/>
    <col min="3" max="3" width="16.28125" style="32" customWidth="1"/>
    <col min="4" max="4" width="13.57421875" style="32" customWidth="1"/>
    <col min="5" max="5" width="33.28125" style="32" customWidth="1"/>
    <col min="6" max="6" width="23.57421875" style="32" customWidth="1"/>
    <col min="7" max="7" width="16.57421875" style="32" customWidth="1"/>
    <col min="8" max="8" width="14.28125" style="32" customWidth="1"/>
    <col min="9" max="9" width="29.28125" style="32" customWidth="1"/>
    <col min="10" max="10" width="17.7109375" style="32" customWidth="1"/>
    <col min="11" max="11" width="22.57421875" style="32" customWidth="1"/>
    <col min="12" max="16384" width="9.140625" style="34" customWidth="1"/>
  </cols>
  <sheetData>
    <row r="1" spans="1:11" ht="61.5" customHeight="1">
      <c r="A1" s="139" t="s">
        <v>64</v>
      </c>
      <c r="B1" s="139"/>
      <c r="C1" s="139"/>
      <c r="D1" s="139"/>
      <c r="E1" s="139"/>
      <c r="F1" s="139"/>
      <c r="G1" s="139"/>
      <c r="H1" s="139"/>
      <c r="I1" s="139"/>
      <c r="J1" s="139"/>
      <c r="K1" s="139"/>
    </row>
    <row r="2" spans="1:11" ht="31.5" customHeight="1">
      <c r="A2" s="146" t="s">
        <v>234</v>
      </c>
      <c r="B2" s="146"/>
      <c r="C2" s="146"/>
      <c r="D2" s="146"/>
      <c r="E2" s="146"/>
      <c r="F2" s="146"/>
      <c r="G2" s="146"/>
      <c r="H2" s="146"/>
      <c r="I2" s="146"/>
      <c r="J2" s="146"/>
      <c r="K2" s="146"/>
    </row>
    <row r="3" spans="1:11" ht="33" customHeight="1">
      <c r="A3" s="141" t="s">
        <v>2</v>
      </c>
      <c r="B3" s="141" t="s">
        <v>3</v>
      </c>
      <c r="C3" s="142" t="s">
        <v>4</v>
      </c>
      <c r="D3" s="142"/>
      <c r="E3" s="142"/>
      <c r="F3" s="142" t="s">
        <v>5</v>
      </c>
      <c r="G3" s="142" t="s">
        <v>6</v>
      </c>
      <c r="H3" s="142"/>
      <c r="I3" s="142"/>
      <c r="J3" s="142"/>
      <c r="K3" s="141" t="s">
        <v>7</v>
      </c>
    </row>
    <row r="4" spans="1:11" ht="158.25" customHeight="1">
      <c r="A4" s="141"/>
      <c r="B4" s="141"/>
      <c r="C4" s="2" t="s">
        <v>8</v>
      </c>
      <c r="D4" s="2" t="s">
        <v>9</v>
      </c>
      <c r="E4" s="2" t="s">
        <v>10</v>
      </c>
      <c r="F4" s="142"/>
      <c r="G4" s="2" t="s">
        <v>11</v>
      </c>
      <c r="H4" s="2" t="s">
        <v>12</v>
      </c>
      <c r="I4" s="2" t="s">
        <v>13</v>
      </c>
      <c r="J4" s="2" t="s">
        <v>65</v>
      </c>
      <c r="K4" s="141"/>
    </row>
    <row r="5" spans="1:11" ht="31.5">
      <c r="A5" s="4">
        <v>1</v>
      </c>
      <c r="B5" s="35" t="s">
        <v>66</v>
      </c>
      <c r="C5" s="36"/>
      <c r="D5" s="36">
        <v>6.37</v>
      </c>
      <c r="E5" s="4" t="s">
        <v>67</v>
      </c>
      <c r="F5" s="37">
        <f aca="true" t="shared" si="0" ref="F5:F19">SUM(C5,D5)</f>
        <v>6.37</v>
      </c>
      <c r="G5" s="38"/>
      <c r="H5" s="36"/>
      <c r="I5" s="39" t="s">
        <v>67</v>
      </c>
      <c r="J5" s="40">
        <v>6.37</v>
      </c>
      <c r="K5" s="41">
        <f aca="true" t="shared" si="1" ref="K5:K18">F5-J5</f>
        <v>0</v>
      </c>
    </row>
    <row r="6" spans="1:11" ht="47.25" customHeight="1">
      <c r="A6" s="147">
        <v>2</v>
      </c>
      <c r="B6" s="148" t="s">
        <v>68</v>
      </c>
      <c r="C6" s="36"/>
      <c r="D6" s="36">
        <v>4.03</v>
      </c>
      <c r="E6" s="4" t="s">
        <v>69</v>
      </c>
      <c r="F6" s="37">
        <f t="shared" si="0"/>
        <v>4.03</v>
      </c>
      <c r="G6" s="38"/>
      <c r="H6" s="36"/>
      <c r="I6" s="39"/>
      <c r="J6" s="40"/>
      <c r="K6" s="41">
        <f t="shared" si="1"/>
        <v>4.03</v>
      </c>
    </row>
    <row r="7" spans="1:11" ht="40.5" customHeight="1">
      <c r="A7" s="147"/>
      <c r="B7" s="148"/>
      <c r="C7" s="36"/>
      <c r="D7" s="36">
        <v>21.24</v>
      </c>
      <c r="E7" s="4" t="s">
        <v>70</v>
      </c>
      <c r="F7" s="37">
        <f t="shared" si="0"/>
        <v>21.24</v>
      </c>
      <c r="G7" s="38"/>
      <c r="H7" s="36"/>
      <c r="I7" s="39" t="s">
        <v>70</v>
      </c>
      <c r="J7" s="40">
        <v>0.16</v>
      </c>
      <c r="K7" s="41">
        <f t="shared" si="1"/>
        <v>21.08</v>
      </c>
    </row>
    <row r="8" spans="1:11" ht="31.5">
      <c r="A8" s="4">
        <v>3</v>
      </c>
      <c r="B8" s="35" t="s">
        <v>71</v>
      </c>
      <c r="C8" s="36"/>
      <c r="D8" s="36">
        <v>7.78</v>
      </c>
      <c r="E8" s="4" t="s">
        <v>72</v>
      </c>
      <c r="F8" s="37">
        <f t="shared" si="0"/>
        <v>7.78</v>
      </c>
      <c r="G8" s="38"/>
      <c r="H8" s="36"/>
      <c r="I8" s="39"/>
      <c r="J8" s="40"/>
      <c r="K8" s="41">
        <f t="shared" si="1"/>
        <v>7.78</v>
      </c>
    </row>
    <row r="9" spans="1:11" ht="60" customHeight="1">
      <c r="A9" s="4">
        <v>4</v>
      </c>
      <c r="B9" s="35" t="s">
        <v>73</v>
      </c>
      <c r="C9" s="36"/>
      <c r="D9" s="36">
        <v>50.59</v>
      </c>
      <c r="E9" s="4" t="s">
        <v>74</v>
      </c>
      <c r="F9" s="37">
        <f t="shared" si="0"/>
        <v>50.59</v>
      </c>
      <c r="G9" s="38"/>
      <c r="H9" s="36"/>
      <c r="I9" s="39"/>
      <c r="J9" s="40"/>
      <c r="K9" s="41">
        <f t="shared" si="1"/>
        <v>50.59</v>
      </c>
    </row>
    <row r="10" spans="1:11" ht="31.5">
      <c r="A10" s="4">
        <v>5</v>
      </c>
      <c r="B10" s="35" t="s">
        <v>75</v>
      </c>
      <c r="C10" s="36"/>
      <c r="D10" s="36">
        <v>0.02</v>
      </c>
      <c r="E10" s="4" t="s">
        <v>76</v>
      </c>
      <c r="F10" s="37">
        <f t="shared" si="0"/>
        <v>0.02</v>
      </c>
      <c r="G10" s="14"/>
      <c r="H10" s="36"/>
      <c r="I10" s="4"/>
      <c r="J10" s="40"/>
      <c r="K10" s="41">
        <f t="shared" si="1"/>
        <v>0.02</v>
      </c>
    </row>
    <row r="11" spans="1:11" ht="31.5">
      <c r="A11" s="4">
        <v>6</v>
      </c>
      <c r="B11" s="35" t="s">
        <v>77</v>
      </c>
      <c r="C11" s="36"/>
      <c r="D11" s="36">
        <v>5.85</v>
      </c>
      <c r="E11" s="4" t="s">
        <v>78</v>
      </c>
      <c r="F11" s="37">
        <f t="shared" si="0"/>
        <v>5.85</v>
      </c>
      <c r="G11" s="14"/>
      <c r="H11" s="36"/>
      <c r="I11" s="4" t="s">
        <v>78</v>
      </c>
      <c r="J11" s="40">
        <v>5.85</v>
      </c>
      <c r="K11" s="41">
        <f t="shared" si="1"/>
        <v>0</v>
      </c>
    </row>
    <row r="12" spans="1:11" ht="36.75" customHeight="1">
      <c r="A12" s="4">
        <v>7</v>
      </c>
      <c r="B12" s="35" t="s">
        <v>79</v>
      </c>
      <c r="C12" s="36"/>
      <c r="D12" s="36">
        <v>0.75</v>
      </c>
      <c r="E12" s="4" t="s">
        <v>80</v>
      </c>
      <c r="F12" s="37">
        <f t="shared" si="0"/>
        <v>0.75</v>
      </c>
      <c r="G12" s="38"/>
      <c r="H12" s="36"/>
      <c r="I12" s="4" t="s">
        <v>80</v>
      </c>
      <c r="J12" s="40">
        <v>0.39</v>
      </c>
      <c r="K12" s="41">
        <f t="shared" si="1"/>
        <v>0.36</v>
      </c>
    </row>
    <row r="13" spans="1:11" ht="41.25" customHeight="1">
      <c r="A13" s="149">
        <v>8</v>
      </c>
      <c r="B13" s="148" t="s">
        <v>81</v>
      </c>
      <c r="C13" s="36"/>
      <c r="D13" s="36">
        <v>1047.72</v>
      </c>
      <c r="E13" s="4" t="s">
        <v>67</v>
      </c>
      <c r="F13" s="37">
        <f t="shared" si="0"/>
        <v>1047.72</v>
      </c>
      <c r="G13" s="38"/>
      <c r="H13" s="36"/>
      <c r="I13" s="4" t="s">
        <v>67</v>
      </c>
      <c r="J13" s="40">
        <v>159.62</v>
      </c>
      <c r="K13" s="41">
        <f t="shared" si="1"/>
        <v>888.1</v>
      </c>
    </row>
    <row r="14" spans="1:11" ht="48" customHeight="1">
      <c r="A14" s="149"/>
      <c r="B14" s="148"/>
      <c r="C14" s="36"/>
      <c r="D14" s="36">
        <v>19.8</v>
      </c>
      <c r="E14" s="4" t="s">
        <v>82</v>
      </c>
      <c r="F14" s="37">
        <f t="shared" si="0"/>
        <v>19.8</v>
      </c>
      <c r="G14" s="38"/>
      <c r="H14" s="36"/>
      <c r="I14" s="4"/>
      <c r="J14" s="40"/>
      <c r="K14" s="41">
        <f t="shared" si="1"/>
        <v>19.8</v>
      </c>
    </row>
    <row r="15" spans="1:11" ht="31.5">
      <c r="A15" s="149"/>
      <c r="B15" s="148"/>
      <c r="C15" s="36"/>
      <c r="D15" s="36">
        <v>838.91</v>
      </c>
      <c r="E15" s="4" t="s">
        <v>83</v>
      </c>
      <c r="F15" s="37">
        <f t="shared" si="0"/>
        <v>838.91</v>
      </c>
      <c r="G15" s="38"/>
      <c r="H15" s="36"/>
      <c r="I15" s="4" t="s">
        <v>83</v>
      </c>
      <c r="J15" s="40">
        <v>220.62</v>
      </c>
      <c r="K15" s="41">
        <f t="shared" si="1"/>
        <v>618.29</v>
      </c>
    </row>
    <row r="16" spans="1:11" ht="29.25" customHeight="1">
      <c r="A16" s="149"/>
      <c r="B16" s="148"/>
      <c r="C16" s="36"/>
      <c r="D16" s="36">
        <v>227.55</v>
      </c>
      <c r="E16" s="4" t="s">
        <v>84</v>
      </c>
      <c r="F16" s="37">
        <f t="shared" si="0"/>
        <v>227.55</v>
      </c>
      <c r="G16" s="38"/>
      <c r="H16" s="36"/>
      <c r="I16" s="4"/>
      <c r="J16" s="40"/>
      <c r="K16" s="41">
        <f t="shared" si="1"/>
        <v>227.55</v>
      </c>
    </row>
    <row r="17" spans="1:11" ht="30.75" customHeight="1">
      <c r="A17" s="4">
        <v>9</v>
      </c>
      <c r="B17" s="35" t="s">
        <v>85</v>
      </c>
      <c r="C17" s="36"/>
      <c r="D17" s="36">
        <v>23.87</v>
      </c>
      <c r="E17" s="4" t="s">
        <v>86</v>
      </c>
      <c r="F17" s="37">
        <f t="shared" si="0"/>
        <v>23.87</v>
      </c>
      <c r="G17" s="38"/>
      <c r="H17" s="36"/>
      <c r="I17" s="4"/>
      <c r="J17" s="40"/>
      <c r="K17" s="41">
        <f t="shared" si="1"/>
        <v>23.87</v>
      </c>
    </row>
    <row r="18" spans="1:11" ht="47.25">
      <c r="A18" s="4">
        <v>10</v>
      </c>
      <c r="B18" s="35" t="s">
        <v>87</v>
      </c>
      <c r="C18" s="36"/>
      <c r="D18" s="36">
        <v>2293.56</v>
      </c>
      <c r="E18" s="4" t="s">
        <v>88</v>
      </c>
      <c r="F18" s="37">
        <f t="shared" si="0"/>
        <v>2293.56</v>
      </c>
      <c r="G18" s="38"/>
      <c r="H18" s="36"/>
      <c r="I18" s="4"/>
      <c r="J18" s="40"/>
      <c r="K18" s="41">
        <f t="shared" si="1"/>
        <v>2293.56</v>
      </c>
    </row>
    <row r="19" spans="1:11" ht="30" customHeight="1">
      <c r="A19" s="38"/>
      <c r="B19" s="42" t="s">
        <v>58</v>
      </c>
      <c r="C19" s="43">
        <f>SUM(C5:C18)</f>
        <v>0</v>
      </c>
      <c r="D19" s="43">
        <f>SUM(D5:D18)</f>
        <v>4548.04</v>
      </c>
      <c r="E19" s="44"/>
      <c r="F19" s="45">
        <f t="shared" si="0"/>
        <v>4548.04</v>
      </c>
      <c r="G19" s="46"/>
      <c r="H19" s="43">
        <f>SUM(H5:H18)</f>
        <v>0</v>
      </c>
      <c r="I19" s="44"/>
      <c r="J19" s="45">
        <f>SUM(J5:J18)</f>
        <v>393.01</v>
      </c>
      <c r="K19" s="45">
        <f>SUM(K5:K18)</f>
        <v>4155.03</v>
      </c>
    </row>
    <row r="22" spans="2:11" ht="15.75">
      <c r="B22" s="47" t="s">
        <v>89</v>
      </c>
      <c r="E22" s="48"/>
      <c r="F22" s="49"/>
      <c r="G22" s="150" t="s">
        <v>90</v>
      </c>
      <c r="H22" s="150"/>
      <c r="K22" s="50"/>
    </row>
    <row r="23" spans="1:11" s="55" customFormat="1" ht="12">
      <c r="A23" s="51"/>
      <c r="B23" s="52"/>
      <c r="C23" s="51"/>
      <c r="D23" s="51"/>
      <c r="E23" s="53" t="s">
        <v>91</v>
      </c>
      <c r="F23" s="54" t="s">
        <v>92</v>
      </c>
      <c r="G23" s="151" t="s">
        <v>93</v>
      </c>
      <c r="H23" s="151"/>
      <c r="I23" s="51"/>
      <c r="J23" s="51"/>
      <c r="K23" s="51"/>
    </row>
    <row r="24" spans="2:8" s="56" customFormat="1" ht="37.5" customHeight="1">
      <c r="B24" s="57" t="s">
        <v>62</v>
      </c>
      <c r="E24" s="58"/>
      <c r="F24" s="59"/>
      <c r="G24" s="152" t="s">
        <v>94</v>
      </c>
      <c r="H24" s="152"/>
    </row>
    <row r="25" spans="5:8" ht="15">
      <c r="E25" s="53" t="s">
        <v>91</v>
      </c>
      <c r="F25" s="54" t="s">
        <v>92</v>
      </c>
      <c r="G25" s="151" t="s">
        <v>93</v>
      </c>
      <c r="H25" s="151"/>
    </row>
  </sheetData>
  <sheetProtection selectLockedCells="1" selectUnlockedCells="1"/>
  <mergeCells count="16">
    <mergeCell ref="G24:H24"/>
    <mergeCell ref="G25:H25"/>
    <mergeCell ref="A6:A7"/>
    <mergeCell ref="B6:B7"/>
    <mergeCell ref="A13:A16"/>
    <mergeCell ref="B13:B16"/>
    <mergeCell ref="G22:H22"/>
    <mergeCell ref="G23:H23"/>
    <mergeCell ref="A1:K1"/>
    <mergeCell ref="A2:K2"/>
    <mergeCell ref="A3:A4"/>
    <mergeCell ref="B3:B4"/>
    <mergeCell ref="C3:E3"/>
    <mergeCell ref="F3:F4"/>
    <mergeCell ref="G3:J3"/>
    <mergeCell ref="K3:K4"/>
  </mergeCells>
  <printOptions/>
  <pageMargins left="0.7875" right="0.7875" top="1.0527777777777778" bottom="1.0527777777777778" header="0.7875" footer="0.7875"/>
  <pageSetup horizontalDpi="300" verticalDpi="300" orientation="portrait" paperSize="9"/>
  <headerFooter alignWithMargins="0">
    <oddHeader>&amp;C&amp;"Times New Roman,Звичайний"&amp;12&amp;A</oddHeader>
    <oddFooter>&amp;C&amp;"Times New Roman,Звичайний"&amp;12Страница &amp;P</oddFooter>
  </headerFooter>
</worksheet>
</file>

<file path=xl/worksheets/sheet3.xml><?xml version="1.0" encoding="utf-8"?>
<worksheet xmlns="http://schemas.openxmlformats.org/spreadsheetml/2006/main" xmlns:r="http://schemas.openxmlformats.org/officeDocument/2006/relationships">
  <dimension ref="A1:K50"/>
  <sheetViews>
    <sheetView zoomScale="90" zoomScaleNormal="90" zoomScalePageLayoutView="0" workbookViewId="0" topLeftCell="A1">
      <selection activeCell="J5" sqref="J5"/>
    </sheetView>
  </sheetViews>
  <sheetFormatPr defaultColWidth="11.57421875" defaultRowHeight="12.75"/>
  <cols>
    <col min="1" max="1" width="7.28125" style="0" customWidth="1"/>
    <col min="2" max="2" width="24.421875" style="0" customWidth="1"/>
    <col min="3" max="3" width="16.28125" style="0" customWidth="1"/>
    <col min="4" max="4" width="13.57421875" style="0" customWidth="1"/>
    <col min="5" max="5" width="29.710937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 min="12" max="16" width="9.00390625" style="0" customWidth="1"/>
  </cols>
  <sheetData>
    <row r="1" spans="1:11" ht="61.5" customHeight="1">
      <c r="A1" s="1"/>
      <c r="B1" s="139" t="s">
        <v>95</v>
      </c>
      <c r="C1" s="139"/>
      <c r="D1" s="139"/>
      <c r="E1" s="139"/>
      <c r="F1" s="139"/>
      <c r="G1" s="139"/>
      <c r="H1" s="139"/>
      <c r="I1" s="139"/>
      <c r="J1" s="139"/>
      <c r="K1" s="1"/>
    </row>
    <row r="2" spans="1:11" ht="31.5" customHeight="1">
      <c r="A2" s="140" t="s">
        <v>235</v>
      </c>
      <c r="B2" s="140"/>
      <c r="C2" s="140"/>
      <c r="D2" s="140"/>
      <c r="E2" s="140"/>
      <c r="F2" s="140"/>
      <c r="G2" s="140"/>
      <c r="H2" s="140"/>
      <c r="I2" s="140"/>
      <c r="J2" s="140"/>
      <c r="K2" s="140"/>
    </row>
    <row r="3" spans="1:11" ht="33" customHeight="1">
      <c r="A3" s="141" t="s">
        <v>2</v>
      </c>
      <c r="B3" s="141" t="s">
        <v>3</v>
      </c>
      <c r="C3" s="142" t="s">
        <v>4</v>
      </c>
      <c r="D3" s="142"/>
      <c r="E3" s="142"/>
      <c r="F3" s="142" t="s">
        <v>5</v>
      </c>
      <c r="G3" s="142" t="s">
        <v>6</v>
      </c>
      <c r="H3" s="142"/>
      <c r="I3" s="142"/>
      <c r="J3" s="142"/>
      <c r="K3" s="143" t="s">
        <v>7</v>
      </c>
    </row>
    <row r="4" spans="1:11" ht="158.25" customHeight="1">
      <c r="A4" s="141"/>
      <c r="B4" s="141"/>
      <c r="C4" s="2" t="s">
        <v>8</v>
      </c>
      <c r="D4" s="2" t="s">
        <v>9</v>
      </c>
      <c r="E4" s="2" t="s">
        <v>10</v>
      </c>
      <c r="F4" s="142"/>
      <c r="G4" s="3" t="s">
        <v>11</v>
      </c>
      <c r="H4" s="2" t="s">
        <v>12</v>
      </c>
      <c r="I4" s="2" t="s">
        <v>13</v>
      </c>
      <c r="J4" s="2" t="s">
        <v>12</v>
      </c>
      <c r="K4" s="143"/>
    </row>
    <row r="5" spans="1:11" ht="134.25" customHeight="1">
      <c r="A5" s="4">
        <v>1</v>
      </c>
      <c r="B5" s="60" t="s">
        <v>96</v>
      </c>
      <c r="C5" s="61"/>
      <c r="D5" s="61">
        <v>2.41</v>
      </c>
      <c r="E5" s="60" t="s">
        <v>97</v>
      </c>
      <c r="F5" s="8">
        <f aca="true" t="shared" si="0" ref="F5:F44">SUM(C5,D5)</f>
        <v>2.41</v>
      </c>
      <c r="G5" s="5"/>
      <c r="H5" s="6">
        <v>2.11</v>
      </c>
      <c r="I5" s="10"/>
      <c r="J5" s="6"/>
      <c r="K5" s="11">
        <v>0.3</v>
      </c>
    </row>
    <row r="6" spans="1:11" ht="47.25">
      <c r="A6" s="4">
        <v>2</v>
      </c>
      <c r="B6" s="5" t="s">
        <v>98</v>
      </c>
      <c r="C6" s="6"/>
      <c r="D6" s="6">
        <v>3.65686</v>
      </c>
      <c r="E6" s="7" t="s">
        <v>99</v>
      </c>
      <c r="F6" s="8">
        <f t="shared" si="0"/>
        <v>3.65686</v>
      </c>
      <c r="G6" s="5"/>
      <c r="H6" s="6"/>
      <c r="I6" s="10"/>
      <c r="J6" s="6"/>
      <c r="K6" s="11"/>
    </row>
    <row r="7" spans="1:11" ht="47.25">
      <c r="A7" s="4">
        <v>3</v>
      </c>
      <c r="B7" s="5" t="s">
        <v>98</v>
      </c>
      <c r="C7" s="6"/>
      <c r="D7" s="6">
        <v>0.17992</v>
      </c>
      <c r="E7" s="7" t="s">
        <v>100</v>
      </c>
      <c r="F7" s="8">
        <f t="shared" si="0"/>
        <v>0.17992</v>
      </c>
      <c r="G7" s="5"/>
      <c r="H7" s="6"/>
      <c r="I7" s="10"/>
      <c r="J7" s="6"/>
      <c r="K7" s="11"/>
    </row>
    <row r="8" spans="1:11" ht="31.5">
      <c r="A8" s="4">
        <v>4</v>
      </c>
      <c r="B8" s="5" t="s">
        <v>98</v>
      </c>
      <c r="C8" s="6"/>
      <c r="D8" s="6">
        <v>0.23038</v>
      </c>
      <c r="E8" s="7" t="s">
        <v>101</v>
      </c>
      <c r="F8" s="8">
        <f t="shared" si="0"/>
        <v>0.23038</v>
      </c>
      <c r="G8" s="5"/>
      <c r="H8" s="6"/>
      <c r="I8" s="10"/>
      <c r="J8" s="6"/>
      <c r="K8" s="11"/>
    </row>
    <row r="9" spans="1:11" ht="78.75">
      <c r="A9" s="4">
        <v>5</v>
      </c>
      <c r="B9" s="62" t="s">
        <v>102</v>
      </c>
      <c r="C9" s="6"/>
      <c r="D9" s="6">
        <v>1.04652</v>
      </c>
      <c r="E9" s="7" t="s">
        <v>103</v>
      </c>
      <c r="F9" s="8">
        <f t="shared" si="0"/>
        <v>1.04652</v>
      </c>
      <c r="G9" s="5"/>
      <c r="H9" s="6"/>
      <c r="I9" s="10"/>
      <c r="J9" s="6"/>
      <c r="K9" s="11"/>
    </row>
    <row r="10" spans="1:11" ht="63">
      <c r="A10" s="4">
        <v>6</v>
      </c>
      <c r="B10" s="62" t="s">
        <v>102</v>
      </c>
      <c r="C10" s="6"/>
      <c r="D10" s="6">
        <v>0.0836</v>
      </c>
      <c r="E10" s="7" t="s">
        <v>104</v>
      </c>
      <c r="F10" s="8">
        <f t="shared" si="0"/>
        <v>0.0836</v>
      </c>
      <c r="G10" s="14"/>
      <c r="H10" s="6"/>
      <c r="I10" s="7"/>
      <c r="J10" s="6"/>
      <c r="K10" s="11"/>
    </row>
    <row r="11" spans="1:11" ht="63">
      <c r="A11" s="4">
        <v>7</v>
      </c>
      <c r="B11" s="62" t="s">
        <v>102</v>
      </c>
      <c r="C11" s="6"/>
      <c r="D11" s="6">
        <v>0.0988</v>
      </c>
      <c r="E11" s="7" t="s">
        <v>105</v>
      </c>
      <c r="F11" s="8">
        <f t="shared" si="0"/>
        <v>0.0988</v>
      </c>
      <c r="G11" s="14"/>
      <c r="H11" s="6"/>
      <c r="I11" s="7"/>
      <c r="J11" s="6"/>
      <c r="K11" s="11"/>
    </row>
    <row r="12" spans="1:11" ht="63">
      <c r="A12" s="4">
        <v>8</v>
      </c>
      <c r="B12" s="62" t="s">
        <v>102</v>
      </c>
      <c r="C12" s="6"/>
      <c r="D12" s="6">
        <v>1.634</v>
      </c>
      <c r="E12" s="7" t="s">
        <v>106</v>
      </c>
      <c r="F12" s="8">
        <f t="shared" si="0"/>
        <v>1.634</v>
      </c>
      <c r="G12" s="5"/>
      <c r="H12" s="6">
        <v>0.54</v>
      </c>
      <c r="I12" s="7"/>
      <c r="J12" s="6"/>
      <c r="K12" s="11">
        <v>1.09</v>
      </c>
    </row>
    <row r="13" spans="1:11" ht="47.25">
      <c r="A13" s="14">
        <v>9</v>
      </c>
      <c r="B13" s="38" t="s">
        <v>98</v>
      </c>
      <c r="C13" s="6"/>
      <c r="D13" s="6">
        <v>1.05</v>
      </c>
      <c r="E13" s="7" t="s">
        <v>107</v>
      </c>
      <c r="F13" s="8">
        <f t="shared" si="0"/>
        <v>1.05</v>
      </c>
      <c r="G13" s="5"/>
      <c r="H13" s="6">
        <v>0.1575</v>
      </c>
      <c r="I13" s="7"/>
      <c r="J13" s="6"/>
      <c r="K13" s="11">
        <v>0.89</v>
      </c>
    </row>
    <row r="14" spans="1:11" ht="47.25">
      <c r="A14" s="4">
        <v>12</v>
      </c>
      <c r="B14" s="38" t="s">
        <v>98</v>
      </c>
      <c r="C14" s="6"/>
      <c r="D14" s="6">
        <v>1.1</v>
      </c>
      <c r="E14" s="7" t="s">
        <v>108</v>
      </c>
      <c r="F14" s="8">
        <f t="shared" si="0"/>
        <v>1.1</v>
      </c>
      <c r="G14" s="5"/>
      <c r="H14" s="6">
        <v>0.143</v>
      </c>
      <c r="I14" s="7"/>
      <c r="J14" s="6"/>
      <c r="K14" s="11">
        <v>0.96</v>
      </c>
    </row>
    <row r="15" spans="1:11" ht="63">
      <c r="A15" s="4">
        <v>13</v>
      </c>
      <c r="B15" s="62" t="s">
        <v>102</v>
      </c>
      <c r="C15" s="6"/>
      <c r="D15" s="6">
        <v>0.016</v>
      </c>
      <c r="E15" s="7" t="s">
        <v>109</v>
      </c>
      <c r="F15" s="8">
        <f t="shared" si="0"/>
        <v>0.016</v>
      </c>
      <c r="G15" s="5"/>
      <c r="H15" s="6"/>
      <c r="I15" s="7"/>
      <c r="J15" s="6"/>
      <c r="K15" s="11"/>
    </row>
    <row r="16" spans="1:11" ht="15.75">
      <c r="A16" s="4"/>
      <c r="B16" s="5"/>
      <c r="C16" s="6"/>
      <c r="D16" s="6"/>
      <c r="E16" s="7"/>
      <c r="F16" s="8">
        <f t="shared" si="0"/>
        <v>0</v>
      </c>
      <c r="G16" s="5"/>
      <c r="H16" s="6"/>
      <c r="I16" s="7"/>
      <c r="J16" s="6"/>
      <c r="K16" s="11"/>
    </row>
    <row r="17" spans="1:11" ht="15.75">
      <c r="A17" s="4"/>
      <c r="B17" s="5"/>
      <c r="C17" s="6"/>
      <c r="D17" s="6"/>
      <c r="E17" s="7"/>
      <c r="F17" s="8">
        <f t="shared" si="0"/>
        <v>0</v>
      </c>
      <c r="G17" s="5"/>
      <c r="H17" s="6"/>
      <c r="I17" s="7"/>
      <c r="J17" s="6"/>
      <c r="K17" s="11"/>
    </row>
    <row r="18" spans="1:11" ht="15.75">
      <c r="A18" s="4"/>
      <c r="B18" s="5"/>
      <c r="C18" s="6"/>
      <c r="D18" s="6"/>
      <c r="E18" s="7"/>
      <c r="F18" s="8">
        <f t="shared" si="0"/>
        <v>0</v>
      </c>
      <c r="G18" s="5"/>
      <c r="H18" s="6"/>
      <c r="I18" s="7"/>
      <c r="J18" s="6"/>
      <c r="K18" s="11"/>
    </row>
    <row r="19" spans="1:11" ht="15.75">
      <c r="A19" s="14"/>
      <c r="B19" s="5"/>
      <c r="C19" s="6"/>
      <c r="D19" s="6"/>
      <c r="E19" s="7"/>
      <c r="F19" s="8">
        <f t="shared" si="0"/>
        <v>0</v>
      </c>
      <c r="G19" s="5"/>
      <c r="H19" s="6"/>
      <c r="I19" s="7"/>
      <c r="J19" s="6"/>
      <c r="K19" s="11"/>
    </row>
    <row r="20" spans="1:11" ht="15.75">
      <c r="A20" s="14"/>
      <c r="B20" s="5"/>
      <c r="C20" s="6"/>
      <c r="D20" s="6"/>
      <c r="E20" s="7"/>
      <c r="F20" s="8">
        <f t="shared" si="0"/>
        <v>0</v>
      </c>
      <c r="G20" s="5"/>
      <c r="H20" s="6"/>
      <c r="I20" s="7"/>
      <c r="J20" s="6"/>
      <c r="K20" s="11"/>
    </row>
    <row r="21" spans="1:11" ht="15.75">
      <c r="A21" s="4"/>
      <c r="B21" s="5"/>
      <c r="C21" s="6"/>
      <c r="D21" s="6"/>
      <c r="E21" s="7"/>
      <c r="F21" s="8">
        <f t="shared" si="0"/>
        <v>0</v>
      </c>
      <c r="G21" s="5"/>
      <c r="H21" s="6"/>
      <c r="I21" s="7"/>
      <c r="J21" s="6"/>
      <c r="K21" s="11"/>
    </row>
    <row r="22" spans="1:11" ht="15.75">
      <c r="A22" s="4"/>
      <c r="B22" s="5"/>
      <c r="C22" s="6"/>
      <c r="D22" s="6"/>
      <c r="E22" s="7"/>
      <c r="F22" s="8">
        <f t="shared" si="0"/>
        <v>0</v>
      </c>
      <c r="G22" s="5"/>
      <c r="H22" s="6"/>
      <c r="I22" s="7"/>
      <c r="J22" s="6"/>
      <c r="K22" s="11"/>
    </row>
    <row r="23" spans="1:11" ht="15.75">
      <c r="A23" s="4"/>
      <c r="B23" s="5"/>
      <c r="C23" s="6"/>
      <c r="D23" s="6"/>
      <c r="E23" s="7"/>
      <c r="F23" s="8">
        <f t="shared" si="0"/>
        <v>0</v>
      </c>
      <c r="G23" s="5"/>
      <c r="H23" s="6"/>
      <c r="I23" s="7"/>
      <c r="J23" s="6"/>
      <c r="K23" s="11"/>
    </row>
    <row r="24" spans="1:11" ht="15.75">
      <c r="A24" s="4"/>
      <c r="B24" s="5"/>
      <c r="C24" s="6"/>
      <c r="D24" s="6"/>
      <c r="E24" s="7"/>
      <c r="F24" s="8">
        <f t="shared" si="0"/>
        <v>0</v>
      </c>
      <c r="G24" s="5"/>
      <c r="H24" s="6"/>
      <c r="I24" s="7"/>
      <c r="J24" s="6"/>
      <c r="K24" s="11"/>
    </row>
    <row r="25" spans="1:11" ht="15.75">
      <c r="A25" s="4"/>
      <c r="B25" s="5"/>
      <c r="C25" s="6"/>
      <c r="D25" s="6"/>
      <c r="E25" s="7"/>
      <c r="F25" s="8">
        <f t="shared" si="0"/>
        <v>0</v>
      </c>
      <c r="G25" s="5"/>
      <c r="H25" s="6"/>
      <c r="I25" s="7"/>
      <c r="J25" s="6"/>
      <c r="K25" s="11"/>
    </row>
    <row r="26" spans="1:11" ht="15.75">
      <c r="A26" s="4"/>
      <c r="B26" s="5"/>
      <c r="C26" s="6"/>
      <c r="D26" s="6"/>
      <c r="E26" s="7"/>
      <c r="F26" s="8">
        <f t="shared" si="0"/>
        <v>0</v>
      </c>
      <c r="G26" s="5"/>
      <c r="H26" s="6"/>
      <c r="I26" s="7"/>
      <c r="J26" s="6"/>
      <c r="K26" s="11"/>
    </row>
    <row r="27" spans="1:11" ht="15.75">
      <c r="A27" s="4"/>
      <c r="B27" s="5"/>
      <c r="C27" s="6"/>
      <c r="D27" s="6"/>
      <c r="E27" s="7"/>
      <c r="F27" s="8">
        <f t="shared" si="0"/>
        <v>0</v>
      </c>
      <c r="G27" s="5"/>
      <c r="H27" s="6"/>
      <c r="I27" s="7"/>
      <c r="J27" s="6"/>
      <c r="K27" s="11"/>
    </row>
    <row r="28" spans="1:11" ht="15.75">
      <c r="A28" s="4"/>
      <c r="B28" s="5"/>
      <c r="C28" s="6"/>
      <c r="D28" s="6"/>
      <c r="E28" s="7"/>
      <c r="F28" s="8">
        <f t="shared" si="0"/>
        <v>0</v>
      </c>
      <c r="G28" s="5"/>
      <c r="H28" s="6"/>
      <c r="I28" s="7"/>
      <c r="J28" s="6"/>
      <c r="K28" s="11"/>
    </row>
    <row r="29" spans="1:11" ht="15.75">
      <c r="A29" s="14"/>
      <c r="B29" s="5"/>
      <c r="C29" s="6"/>
      <c r="D29" s="6"/>
      <c r="E29" s="7"/>
      <c r="F29" s="8">
        <f t="shared" si="0"/>
        <v>0</v>
      </c>
      <c r="G29" s="5"/>
      <c r="H29" s="6"/>
      <c r="I29" s="7"/>
      <c r="J29" s="6"/>
      <c r="K29" s="11"/>
    </row>
    <row r="30" spans="1:11" ht="15.75">
      <c r="A30" s="14"/>
      <c r="B30" s="5"/>
      <c r="C30" s="6"/>
      <c r="D30" s="6"/>
      <c r="E30" s="7"/>
      <c r="F30" s="8">
        <f t="shared" si="0"/>
        <v>0</v>
      </c>
      <c r="G30" s="5"/>
      <c r="H30" s="6"/>
      <c r="I30" s="7"/>
      <c r="J30" s="6"/>
      <c r="K30" s="11"/>
    </row>
    <row r="31" spans="1:11" ht="15.75">
      <c r="A31" s="4"/>
      <c r="B31" s="5"/>
      <c r="C31" s="6"/>
      <c r="D31" s="6"/>
      <c r="E31" s="7"/>
      <c r="F31" s="8">
        <f t="shared" si="0"/>
        <v>0</v>
      </c>
      <c r="G31" s="5"/>
      <c r="H31" s="6"/>
      <c r="I31" s="7"/>
      <c r="J31" s="6"/>
      <c r="K31" s="11"/>
    </row>
    <row r="32" spans="1:11" ht="15.75">
      <c r="A32" s="4"/>
      <c r="B32" s="5"/>
      <c r="C32" s="6"/>
      <c r="D32" s="6"/>
      <c r="E32" s="7"/>
      <c r="F32" s="8">
        <f t="shared" si="0"/>
        <v>0</v>
      </c>
      <c r="G32" s="5"/>
      <c r="H32" s="6"/>
      <c r="I32" s="7"/>
      <c r="J32" s="6"/>
      <c r="K32" s="11"/>
    </row>
    <row r="33" spans="1:11" ht="15.75">
      <c r="A33" s="4"/>
      <c r="B33" s="5"/>
      <c r="C33" s="6"/>
      <c r="D33" s="6"/>
      <c r="E33" s="7"/>
      <c r="F33" s="8">
        <f t="shared" si="0"/>
        <v>0</v>
      </c>
      <c r="G33" s="5"/>
      <c r="H33" s="6"/>
      <c r="I33" s="7"/>
      <c r="J33" s="6"/>
      <c r="K33" s="11"/>
    </row>
    <row r="34" spans="1:11" ht="15.75">
      <c r="A34" s="4"/>
      <c r="B34" s="5"/>
      <c r="C34" s="6"/>
      <c r="D34" s="6"/>
      <c r="E34" s="7"/>
      <c r="F34" s="8">
        <f t="shared" si="0"/>
        <v>0</v>
      </c>
      <c r="G34" s="5"/>
      <c r="H34" s="6"/>
      <c r="I34" s="7"/>
      <c r="J34" s="6"/>
      <c r="K34" s="11"/>
    </row>
    <row r="35" spans="1:11" ht="15.75">
      <c r="A35" s="4"/>
      <c r="B35" s="5"/>
      <c r="C35" s="6"/>
      <c r="D35" s="6"/>
      <c r="E35" s="7"/>
      <c r="F35" s="8">
        <f t="shared" si="0"/>
        <v>0</v>
      </c>
      <c r="G35" s="5"/>
      <c r="H35" s="6"/>
      <c r="I35" s="7"/>
      <c r="J35" s="6"/>
      <c r="K35" s="11"/>
    </row>
    <row r="36" spans="1:11" ht="15.75">
      <c r="A36" s="4"/>
      <c r="B36" s="5"/>
      <c r="C36" s="6"/>
      <c r="D36" s="6"/>
      <c r="E36" s="7"/>
      <c r="F36" s="8">
        <f t="shared" si="0"/>
        <v>0</v>
      </c>
      <c r="G36" s="5"/>
      <c r="H36" s="6"/>
      <c r="I36" s="7"/>
      <c r="J36" s="6"/>
      <c r="K36" s="11"/>
    </row>
    <row r="37" spans="1:11" ht="15.75">
      <c r="A37" s="4"/>
      <c r="B37" s="5"/>
      <c r="C37" s="6"/>
      <c r="D37" s="6"/>
      <c r="E37" s="7"/>
      <c r="F37" s="8">
        <f t="shared" si="0"/>
        <v>0</v>
      </c>
      <c r="G37" s="5"/>
      <c r="H37" s="6"/>
      <c r="I37" s="7"/>
      <c r="J37" s="6"/>
      <c r="K37" s="11"/>
    </row>
    <row r="38" spans="1:11" ht="15.75">
      <c r="A38" s="4"/>
      <c r="B38" s="5"/>
      <c r="C38" s="6"/>
      <c r="D38" s="6"/>
      <c r="E38" s="7"/>
      <c r="F38" s="8">
        <f t="shared" si="0"/>
        <v>0</v>
      </c>
      <c r="G38" s="5"/>
      <c r="H38" s="6"/>
      <c r="I38" s="7"/>
      <c r="J38" s="6"/>
      <c r="K38" s="11"/>
    </row>
    <row r="39" spans="1:11" ht="15.75">
      <c r="A39" s="14"/>
      <c r="B39" s="5"/>
      <c r="C39" s="6"/>
      <c r="D39" s="6"/>
      <c r="E39" s="7"/>
      <c r="F39" s="8">
        <f t="shared" si="0"/>
        <v>0</v>
      </c>
      <c r="G39" s="5"/>
      <c r="H39" s="6"/>
      <c r="I39" s="7"/>
      <c r="J39" s="6"/>
      <c r="K39" s="11"/>
    </row>
    <row r="40" spans="1:11" ht="15.75">
      <c r="A40" s="14"/>
      <c r="B40" s="5"/>
      <c r="C40" s="6"/>
      <c r="D40" s="6"/>
      <c r="E40" s="7"/>
      <c r="F40" s="8">
        <f t="shared" si="0"/>
        <v>0</v>
      </c>
      <c r="G40" s="5"/>
      <c r="H40" s="6"/>
      <c r="I40" s="7"/>
      <c r="J40" s="6"/>
      <c r="K40" s="11"/>
    </row>
    <row r="41" spans="1:11" ht="15.75">
      <c r="A41" s="19"/>
      <c r="B41" s="20"/>
      <c r="C41" s="21"/>
      <c r="D41" s="21"/>
      <c r="E41" s="22"/>
      <c r="F41" s="8">
        <f t="shared" si="0"/>
        <v>0</v>
      </c>
      <c r="G41" s="20"/>
      <c r="H41" s="21"/>
      <c r="I41" s="22"/>
      <c r="J41" s="21"/>
      <c r="K41" s="11"/>
    </row>
    <row r="42" spans="1:11" ht="15.75">
      <c r="A42" s="19"/>
      <c r="B42" s="20"/>
      <c r="C42" s="21"/>
      <c r="D42" s="21"/>
      <c r="E42" s="22"/>
      <c r="F42" s="8">
        <f t="shared" si="0"/>
        <v>0</v>
      </c>
      <c r="G42" s="20"/>
      <c r="H42" s="21"/>
      <c r="I42" s="22"/>
      <c r="J42" s="21"/>
      <c r="K42" s="11"/>
    </row>
    <row r="43" spans="1:11" ht="15.75">
      <c r="A43" s="19"/>
      <c r="B43" s="20"/>
      <c r="C43" s="21"/>
      <c r="D43" s="21"/>
      <c r="E43" s="22"/>
      <c r="F43" s="8">
        <f t="shared" si="0"/>
        <v>0</v>
      </c>
      <c r="G43" s="20"/>
      <c r="H43" s="21"/>
      <c r="I43" s="22"/>
      <c r="J43" s="21"/>
      <c r="K43" s="11"/>
    </row>
    <row r="44" spans="1:11" ht="15.75">
      <c r="A44" s="20"/>
      <c r="B44" s="23" t="s">
        <v>58</v>
      </c>
      <c r="C44" s="24">
        <f>SUM(C5:C43)</f>
        <v>0</v>
      </c>
      <c r="D44" s="24">
        <f>SUM(D5:D43)</f>
        <v>11.50608</v>
      </c>
      <c r="E44" s="26"/>
      <c r="F44" s="63">
        <f t="shared" si="0"/>
        <v>11.50608</v>
      </c>
      <c r="G44" s="28"/>
      <c r="H44" s="24">
        <f>SUM(H5:H43)</f>
        <v>2.9505</v>
      </c>
      <c r="I44" s="26"/>
      <c r="J44" s="24">
        <f>SUM(J5:J43)</f>
        <v>0</v>
      </c>
      <c r="K44" s="64">
        <f>C44-H44</f>
        <v>-2.9505</v>
      </c>
    </row>
    <row r="47" spans="2:8" ht="15.75">
      <c r="B47" s="30" t="s">
        <v>89</v>
      </c>
      <c r="F47" s="31"/>
      <c r="G47" s="144"/>
      <c r="H47" s="144"/>
    </row>
    <row r="48" spans="2:8" ht="15">
      <c r="B48" s="30"/>
      <c r="F48" s="145" t="s">
        <v>61</v>
      </c>
      <c r="G48" s="145"/>
      <c r="H48" s="145"/>
    </row>
    <row r="49" spans="2:8" ht="15.75">
      <c r="B49" s="30" t="s">
        <v>62</v>
      </c>
      <c r="F49" s="31"/>
      <c r="G49" s="144"/>
      <c r="H49" s="144"/>
    </row>
    <row r="50" spans="6:8" ht="12.75">
      <c r="F50" s="145" t="s">
        <v>61</v>
      </c>
      <c r="G50" s="145"/>
      <c r="H50" s="145"/>
    </row>
  </sheetData>
  <sheetProtection selectLockedCells="1" selectUnlockedCells="1"/>
  <mergeCells count="12">
    <mergeCell ref="G47:H47"/>
    <mergeCell ref="F48:H48"/>
    <mergeCell ref="G49:H49"/>
    <mergeCell ref="F50:H50"/>
    <mergeCell ref="B1:J1"/>
    <mergeCell ref="A2:K2"/>
    <mergeCell ref="A3:A4"/>
    <mergeCell ref="B3:B4"/>
    <mergeCell ref="C3:E3"/>
    <mergeCell ref="F3:F4"/>
    <mergeCell ref="G3:J3"/>
    <mergeCell ref="K3:K4"/>
  </mergeCells>
  <printOptions/>
  <pageMargins left="0.7875" right="0.7875" top="1.0527777777777778" bottom="1.0527777777777778" header="0.7875" footer="0.7875"/>
  <pageSetup horizontalDpi="300" verticalDpi="300" orientation="portrait" paperSize="9"/>
  <headerFooter alignWithMargins="0">
    <oddHeader>&amp;C&amp;"Times New Roman,Звичайний"&amp;12&amp;A</oddHeader>
    <oddFooter>&amp;C&amp;"Times New Roman,Звичайний"&amp;12Страница &amp;P</oddFooter>
  </headerFooter>
</worksheet>
</file>

<file path=xl/worksheets/sheet4.xml><?xml version="1.0" encoding="utf-8"?>
<worksheet xmlns="http://schemas.openxmlformats.org/spreadsheetml/2006/main" xmlns:r="http://schemas.openxmlformats.org/officeDocument/2006/relationships">
  <dimension ref="A1:K56"/>
  <sheetViews>
    <sheetView zoomScalePageLayoutView="0" workbookViewId="0" topLeftCell="A1">
      <selection activeCell="A1" sqref="A1:IV2"/>
    </sheetView>
  </sheetViews>
  <sheetFormatPr defaultColWidth="11.57421875" defaultRowHeight="12.75"/>
  <cols>
    <col min="1" max="1" width="7.28125" style="0" customWidth="1"/>
    <col min="2" max="2" width="32.140625" style="0" customWidth="1"/>
    <col min="3" max="3" width="16.28125" style="0" customWidth="1"/>
    <col min="4" max="4" width="13.57421875" style="0" customWidth="1"/>
    <col min="5" max="5" width="26.140625" style="0" customWidth="1"/>
    <col min="6" max="6" width="15.8515625" style="0" customWidth="1"/>
    <col min="7" max="7" width="20.00390625" style="0" customWidth="1"/>
    <col min="8" max="8" width="14.28125" style="0" customWidth="1"/>
    <col min="9" max="9" width="28.8515625" style="0" customWidth="1"/>
    <col min="10" max="10" width="14.00390625" style="0" customWidth="1"/>
    <col min="11" max="11" width="15.57421875" style="0" customWidth="1"/>
    <col min="12" max="16" width="9.00390625" style="0" customWidth="1"/>
  </cols>
  <sheetData>
    <row r="1" spans="1:11" ht="61.5" customHeight="1">
      <c r="A1" s="1"/>
      <c r="B1" s="139" t="s">
        <v>110</v>
      </c>
      <c r="C1" s="139"/>
      <c r="D1" s="139"/>
      <c r="E1" s="139"/>
      <c r="F1" s="139"/>
      <c r="G1" s="139"/>
      <c r="H1" s="139"/>
      <c r="I1" s="139"/>
      <c r="J1" s="139"/>
      <c r="K1" s="1"/>
    </row>
    <row r="2" spans="1:11" ht="31.5" customHeight="1">
      <c r="A2" s="140" t="s">
        <v>1</v>
      </c>
      <c r="B2" s="140"/>
      <c r="C2" s="140"/>
      <c r="D2" s="140"/>
      <c r="E2" s="140"/>
      <c r="F2" s="140"/>
      <c r="G2" s="140"/>
      <c r="H2" s="140"/>
      <c r="I2" s="140"/>
      <c r="J2" s="140"/>
      <c r="K2" s="140"/>
    </row>
    <row r="3" spans="1:11" ht="33" customHeight="1">
      <c r="A3" s="141" t="s">
        <v>2</v>
      </c>
      <c r="B3" s="141" t="s">
        <v>3</v>
      </c>
      <c r="C3" s="142" t="s">
        <v>4</v>
      </c>
      <c r="D3" s="142"/>
      <c r="E3" s="142"/>
      <c r="F3" s="142" t="s">
        <v>5</v>
      </c>
      <c r="G3" s="142" t="s">
        <v>6</v>
      </c>
      <c r="H3" s="142"/>
      <c r="I3" s="142"/>
      <c r="J3" s="142"/>
      <c r="K3" s="143" t="s">
        <v>7</v>
      </c>
    </row>
    <row r="4" spans="1:11" ht="158.25" customHeight="1">
      <c r="A4" s="141"/>
      <c r="B4" s="141"/>
      <c r="C4" s="2" t="s">
        <v>8</v>
      </c>
      <c r="D4" s="2" t="s">
        <v>9</v>
      </c>
      <c r="E4" s="2" t="s">
        <v>10</v>
      </c>
      <c r="F4" s="142"/>
      <c r="G4" s="3" t="s">
        <v>11</v>
      </c>
      <c r="H4" s="2" t="s">
        <v>12</v>
      </c>
      <c r="I4" s="2" t="s">
        <v>13</v>
      </c>
      <c r="J4" s="2" t="s">
        <v>12</v>
      </c>
      <c r="K4" s="143"/>
    </row>
    <row r="5" spans="1:11" ht="15.75">
      <c r="A5" s="4">
        <v>1</v>
      </c>
      <c r="B5" s="5" t="s">
        <v>111</v>
      </c>
      <c r="C5" s="6"/>
      <c r="D5" s="6">
        <v>0.1</v>
      </c>
      <c r="E5" s="7" t="s">
        <v>112</v>
      </c>
      <c r="F5" s="8">
        <f aca="true" t="shared" si="0" ref="F5:F48">SUM(C5,D5)</f>
        <v>0.1</v>
      </c>
      <c r="G5" s="5"/>
      <c r="H5" s="6"/>
      <c r="I5" s="10" t="s">
        <v>111</v>
      </c>
      <c r="J5" s="6">
        <v>0.1</v>
      </c>
      <c r="K5" s="11"/>
    </row>
    <row r="6" spans="1:11" ht="15.75">
      <c r="A6" s="4">
        <v>2</v>
      </c>
      <c r="B6" s="5" t="s">
        <v>113</v>
      </c>
      <c r="C6" s="6"/>
      <c r="D6" s="6">
        <v>3.6</v>
      </c>
      <c r="E6" s="7" t="s">
        <v>114</v>
      </c>
      <c r="F6" s="8">
        <f t="shared" si="0"/>
        <v>3.6</v>
      </c>
      <c r="G6" s="5"/>
      <c r="H6" s="6"/>
      <c r="I6" s="10" t="s">
        <v>113</v>
      </c>
      <c r="J6" s="6">
        <v>3.6</v>
      </c>
      <c r="K6" s="11"/>
    </row>
    <row r="7" spans="1:11" ht="15.75">
      <c r="A7" s="4">
        <v>3</v>
      </c>
      <c r="B7" s="5" t="s">
        <v>115</v>
      </c>
      <c r="C7" s="6"/>
      <c r="D7" s="6">
        <v>4</v>
      </c>
      <c r="E7" s="7" t="s">
        <v>116</v>
      </c>
      <c r="F7" s="8">
        <f t="shared" si="0"/>
        <v>4</v>
      </c>
      <c r="G7" s="5"/>
      <c r="H7" s="6"/>
      <c r="I7" s="10" t="s">
        <v>115</v>
      </c>
      <c r="J7" s="6">
        <v>4</v>
      </c>
      <c r="K7" s="11"/>
    </row>
    <row r="8" spans="1:11" ht="15.75">
      <c r="A8" s="4">
        <v>4</v>
      </c>
      <c r="B8" s="5" t="s">
        <v>117</v>
      </c>
      <c r="C8" s="6"/>
      <c r="D8" s="6">
        <f>5.6+5.6+1</f>
        <v>12.2</v>
      </c>
      <c r="E8" s="7" t="s">
        <v>114</v>
      </c>
      <c r="F8" s="8">
        <f t="shared" si="0"/>
        <v>12.2</v>
      </c>
      <c r="G8" s="5"/>
      <c r="H8" s="6"/>
      <c r="I8" s="10" t="s">
        <v>117</v>
      </c>
      <c r="J8" s="6">
        <v>12.2</v>
      </c>
      <c r="K8" s="11"/>
    </row>
    <row r="9" spans="1:11" ht="15.75">
      <c r="A9" s="4">
        <v>5</v>
      </c>
      <c r="B9" s="5" t="s">
        <v>118</v>
      </c>
      <c r="C9" s="6"/>
      <c r="D9" s="6">
        <v>1</v>
      </c>
      <c r="E9" s="7" t="s">
        <v>119</v>
      </c>
      <c r="F9" s="8">
        <f t="shared" si="0"/>
        <v>1</v>
      </c>
      <c r="G9" s="5"/>
      <c r="H9" s="6"/>
      <c r="I9" s="10" t="s">
        <v>118</v>
      </c>
      <c r="J9" s="6">
        <v>1</v>
      </c>
      <c r="K9" s="11"/>
    </row>
    <row r="10" spans="1:11" ht="31.5">
      <c r="A10" s="4">
        <v>6</v>
      </c>
      <c r="B10" s="5" t="s">
        <v>120</v>
      </c>
      <c r="C10" s="6"/>
      <c r="D10" s="6">
        <f>23+14+2.5</f>
        <v>39.5</v>
      </c>
      <c r="E10" s="7" t="s">
        <v>121</v>
      </c>
      <c r="F10" s="8">
        <f t="shared" si="0"/>
        <v>39.5</v>
      </c>
      <c r="G10" s="14"/>
      <c r="H10" s="6"/>
      <c r="I10" s="7" t="s">
        <v>120</v>
      </c>
      <c r="J10" s="6">
        <v>39.5</v>
      </c>
      <c r="K10" s="11"/>
    </row>
    <row r="11" spans="1:11" ht="15.75">
      <c r="A11" s="4">
        <v>7</v>
      </c>
      <c r="B11" s="5" t="s">
        <v>122</v>
      </c>
      <c r="C11" s="6"/>
      <c r="D11" s="6">
        <f>7+9.8+2.1</f>
        <v>18.900000000000002</v>
      </c>
      <c r="E11" s="7" t="s">
        <v>114</v>
      </c>
      <c r="F11" s="8">
        <f t="shared" si="0"/>
        <v>18.900000000000002</v>
      </c>
      <c r="G11" s="14"/>
      <c r="H11" s="6"/>
      <c r="I11" s="7" t="s">
        <v>122</v>
      </c>
      <c r="J11" s="6">
        <v>18.900000000000002</v>
      </c>
      <c r="K11" s="11"/>
    </row>
    <row r="12" spans="1:11" ht="15.75">
      <c r="A12" s="4">
        <v>8</v>
      </c>
      <c r="B12" s="5" t="s">
        <v>123</v>
      </c>
      <c r="C12" s="6"/>
      <c r="D12" s="6">
        <v>7.2</v>
      </c>
      <c r="E12" s="7" t="s">
        <v>124</v>
      </c>
      <c r="F12" s="8">
        <f t="shared" si="0"/>
        <v>7.2</v>
      </c>
      <c r="G12" s="5"/>
      <c r="H12" s="6"/>
      <c r="I12" s="7" t="s">
        <v>123</v>
      </c>
      <c r="J12" s="6">
        <v>7.2</v>
      </c>
      <c r="K12" s="11"/>
    </row>
    <row r="13" spans="1:11" ht="15.75">
      <c r="A13" s="14">
        <v>9</v>
      </c>
      <c r="B13" s="5" t="s">
        <v>125</v>
      </c>
      <c r="C13" s="6">
        <v>11</v>
      </c>
      <c r="D13" s="6"/>
      <c r="E13" s="7"/>
      <c r="F13" s="8">
        <f t="shared" si="0"/>
        <v>11</v>
      </c>
      <c r="G13" s="5">
        <v>2240</v>
      </c>
      <c r="H13" s="6">
        <v>11</v>
      </c>
      <c r="I13" s="7" t="s">
        <v>125</v>
      </c>
      <c r="J13" s="6"/>
      <c r="K13" s="11"/>
    </row>
    <row r="14" spans="1:11" ht="15" customHeight="1">
      <c r="A14" s="14">
        <v>10</v>
      </c>
      <c r="B14" s="5" t="s">
        <v>125</v>
      </c>
      <c r="C14" s="6"/>
      <c r="D14" s="6">
        <v>2.1</v>
      </c>
      <c r="E14" s="7" t="s">
        <v>121</v>
      </c>
      <c r="F14" s="8">
        <f t="shared" si="0"/>
        <v>2.1</v>
      </c>
      <c r="G14" s="5"/>
      <c r="H14" s="6"/>
      <c r="I14" s="7" t="s">
        <v>125</v>
      </c>
      <c r="J14" s="6">
        <v>2.1</v>
      </c>
      <c r="K14" s="11"/>
    </row>
    <row r="15" spans="1:11" ht="15.75">
      <c r="A15" s="4">
        <v>11</v>
      </c>
      <c r="B15" s="5" t="s">
        <v>126</v>
      </c>
      <c r="C15" s="6"/>
      <c r="D15" s="6">
        <f>49.3+98.7</f>
        <v>148</v>
      </c>
      <c r="E15" s="7" t="s">
        <v>127</v>
      </c>
      <c r="F15" s="8">
        <f t="shared" si="0"/>
        <v>148</v>
      </c>
      <c r="G15" s="5"/>
      <c r="H15" s="6"/>
      <c r="I15" s="7" t="s">
        <v>126</v>
      </c>
      <c r="J15" s="6">
        <v>148</v>
      </c>
      <c r="K15" s="11"/>
    </row>
    <row r="16" spans="1:11" ht="15.75">
      <c r="A16" s="4">
        <v>12</v>
      </c>
      <c r="B16" s="5" t="s">
        <v>128</v>
      </c>
      <c r="C16" s="6"/>
      <c r="D16" s="6">
        <f>3459.7+1887</f>
        <v>5346.7</v>
      </c>
      <c r="E16" s="7" t="s">
        <v>129</v>
      </c>
      <c r="F16" s="8">
        <f t="shared" si="0"/>
        <v>5346.7</v>
      </c>
      <c r="G16" s="5"/>
      <c r="H16" s="6"/>
      <c r="I16" s="7" t="s">
        <v>128</v>
      </c>
      <c r="J16" s="6">
        <v>5346.7</v>
      </c>
      <c r="K16" s="11"/>
    </row>
    <row r="17" spans="1:11" ht="31.5">
      <c r="A17" s="4">
        <v>13</v>
      </c>
      <c r="B17" s="7" t="s">
        <v>130</v>
      </c>
      <c r="C17" s="6"/>
      <c r="D17" s="6">
        <v>108.2</v>
      </c>
      <c r="E17" s="7" t="s">
        <v>131</v>
      </c>
      <c r="F17" s="8">
        <f t="shared" si="0"/>
        <v>108.2</v>
      </c>
      <c r="G17" s="5"/>
      <c r="H17" s="6"/>
      <c r="I17" s="7" t="s">
        <v>130</v>
      </c>
      <c r="J17" s="6">
        <v>108.2</v>
      </c>
      <c r="K17" s="11"/>
    </row>
    <row r="18" spans="1:11" ht="31.5">
      <c r="A18" s="4">
        <v>14</v>
      </c>
      <c r="B18" s="5" t="s">
        <v>132</v>
      </c>
      <c r="C18" s="6"/>
      <c r="D18" s="6">
        <v>1.3</v>
      </c>
      <c r="E18" s="7" t="s">
        <v>131</v>
      </c>
      <c r="F18" s="8">
        <f t="shared" si="0"/>
        <v>1.3</v>
      </c>
      <c r="G18" s="5"/>
      <c r="H18" s="6"/>
      <c r="I18" s="7" t="s">
        <v>132</v>
      </c>
      <c r="J18" s="6">
        <v>1.3</v>
      </c>
      <c r="K18" s="11"/>
    </row>
    <row r="19" spans="1:11" ht="31.5">
      <c r="A19" s="4">
        <v>15</v>
      </c>
      <c r="B19" s="5" t="s">
        <v>133</v>
      </c>
      <c r="C19" s="6"/>
      <c r="D19" s="6">
        <v>36.4</v>
      </c>
      <c r="E19" s="7" t="s">
        <v>121</v>
      </c>
      <c r="F19" s="8">
        <f t="shared" si="0"/>
        <v>36.4</v>
      </c>
      <c r="G19" s="5"/>
      <c r="H19" s="6"/>
      <c r="I19" s="7" t="s">
        <v>133</v>
      </c>
      <c r="J19" s="6">
        <v>36.4</v>
      </c>
      <c r="K19" s="11"/>
    </row>
    <row r="20" spans="1:11" ht="31.5">
      <c r="A20" s="4">
        <v>16</v>
      </c>
      <c r="B20" s="7" t="s">
        <v>134</v>
      </c>
      <c r="C20" s="6"/>
      <c r="D20" s="6">
        <v>6.9</v>
      </c>
      <c r="E20" s="7" t="s">
        <v>131</v>
      </c>
      <c r="F20" s="8">
        <f t="shared" si="0"/>
        <v>6.9</v>
      </c>
      <c r="G20" s="5"/>
      <c r="H20" s="6"/>
      <c r="I20" s="7" t="s">
        <v>134</v>
      </c>
      <c r="J20" s="6">
        <v>6.9</v>
      </c>
      <c r="K20" s="11"/>
    </row>
    <row r="21" spans="1:11" ht="15.75">
      <c r="A21" s="4"/>
      <c r="B21" s="5"/>
      <c r="C21" s="6"/>
      <c r="D21" s="6"/>
      <c r="E21" s="7"/>
      <c r="F21" s="8">
        <f t="shared" si="0"/>
        <v>0</v>
      </c>
      <c r="G21" s="5"/>
      <c r="H21" s="6"/>
      <c r="I21" s="7"/>
      <c r="J21" s="6"/>
      <c r="K21" s="11"/>
    </row>
    <row r="22" spans="1:11" ht="15.75">
      <c r="A22" s="4"/>
      <c r="B22" s="5"/>
      <c r="C22" s="6"/>
      <c r="D22" s="6"/>
      <c r="E22" s="7"/>
      <c r="F22" s="8">
        <f t="shared" si="0"/>
        <v>0</v>
      </c>
      <c r="G22" s="5"/>
      <c r="H22" s="6"/>
      <c r="I22" s="7"/>
      <c r="J22" s="6"/>
      <c r="K22" s="11"/>
    </row>
    <row r="23" spans="1:11" ht="15.75">
      <c r="A23" s="14"/>
      <c r="B23" s="5"/>
      <c r="C23" s="6"/>
      <c r="D23" s="6"/>
      <c r="E23" s="7"/>
      <c r="F23" s="8">
        <f t="shared" si="0"/>
        <v>0</v>
      </c>
      <c r="G23" s="5"/>
      <c r="H23" s="6"/>
      <c r="I23" s="7"/>
      <c r="J23" s="6"/>
      <c r="K23" s="11"/>
    </row>
    <row r="24" spans="1:11" ht="15.75">
      <c r="A24" s="14"/>
      <c r="B24" s="5"/>
      <c r="C24" s="6"/>
      <c r="D24" s="6"/>
      <c r="E24" s="7"/>
      <c r="F24" s="8">
        <f t="shared" si="0"/>
        <v>0</v>
      </c>
      <c r="G24" s="5"/>
      <c r="H24" s="6"/>
      <c r="I24" s="7"/>
      <c r="J24" s="6"/>
      <c r="K24" s="11"/>
    </row>
    <row r="25" spans="1:11" ht="15.75">
      <c r="A25" s="4"/>
      <c r="B25" s="5"/>
      <c r="C25" s="6"/>
      <c r="D25" s="6"/>
      <c r="E25" s="7"/>
      <c r="F25" s="8">
        <f t="shared" si="0"/>
        <v>0</v>
      </c>
      <c r="G25" s="5"/>
      <c r="H25" s="6"/>
      <c r="I25" s="7"/>
      <c r="J25" s="6"/>
      <c r="K25" s="11"/>
    </row>
    <row r="26" spans="1:11" ht="15.75">
      <c r="A26" s="4"/>
      <c r="B26" s="5"/>
      <c r="C26" s="6"/>
      <c r="D26" s="6"/>
      <c r="E26" s="7"/>
      <c r="F26" s="8">
        <f t="shared" si="0"/>
        <v>0</v>
      </c>
      <c r="G26" s="5"/>
      <c r="H26" s="6"/>
      <c r="I26" s="7"/>
      <c r="J26" s="6"/>
      <c r="K26" s="11"/>
    </row>
    <row r="27" spans="1:11" ht="15.75">
      <c r="A27" s="4"/>
      <c r="B27" s="5"/>
      <c r="C27" s="6"/>
      <c r="D27" s="6"/>
      <c r="E27" s="7"/>
      <c r="F27" s="8">
        <f t="shared" si="0"/>
        <v>0</v>
      </c>
      <c r="G27" s="5"/>
      <c r="H27" s="6"/>
      <c r="I27" s="7"/>
      <c r="J27" s="6"/>
      <c r="K27" s="11"/>
    </row>
    <row r="28" spans="1:11" ht="15.75">
      <c r="A28" s="4"/>
      <c r="B28" s="5"/>
      <c r="C28" s="6"/>
      <c r="D28" s="6"/>
      <c r="E28" s="7"/>
      <c r="F28" s="8">
        <f t="shared" si="0"/>
        <v>0</v>
      </c>
      <c r="G28" s="5"/>
      <c r="H28" s="6"/>
      <c r="I28" s="7"/>
      <c r="J28" s="6"/>
      <c r="K28" s="11"/>
    </row>
    <row r="29" spans="1:11" ht="15.75">
      <c r="A29" s="4"/>
      <c r="B29" s="5"/>
      <c r="C29" s="6"/>
      <c r="D29" s="6"/>
      <c r="E29" s="7"/>
      <c r="F29" s="8">
        <f t="shared" si="0"/>
        <v>0</v>
      </c>
      <c r="G29" s="5"/>
      <c r="H29" s="6"/>
      <c r="I29" s="7"/>
      <c r="J29" s="6"/>
      <c r="K29" s="11"/>
    </row>
    <row r="30" spans="1:11" ht="15.75">
      <c r="A30" s="4"/>
      <c r="B30" s="5"/>
      <c r="C30" s="6"/>
      <c r="D30" s="6"/>
      <c r="E30" s="7"/>
      <c r="F30" s="8">
        <f t="shared" si="0"/>
        <v>0</v>
      </c>
      <c r="G30" s="5"/>
      <c r="H30" s="6"/>
      <c r="I30" s="7"/>
      <c r="J30" s="6"/>
      <c r="K30" s="11"/>
    </row>
    <row r="31" spans="1:11" ht="15.75">
      <c r="A31" s="4"/>
      <c r="B31" s="5"/>
      <c r="C31" s="6"/>
      <c r="D31" s="6"/>
      <c r="E31" s="7"/>
      <c r="F31" s="8">
        <f t="shared" si="0"/>
        <v>0</v>
      </c>
      <c r="G31" s="5"/>
      <c r="H31" s="6"/>
      <c r="I31" s="7"/>
      <c r="J31" s="6"/>
      <c r="K31" s="11"/>
    </row>
    <row r="32" spans="1:11" ht="15.75">
      <c r="A32" s="4"/>
      <c r="B32" s="5"/>
      <c r="C32" s="6"/>
      <c r="D32" s="6"/>
      <c r="E32" s="7"/>
      <c r="F32" s="8">
        <f t="shared" si="0"/>
        <v>0</v>
      </c>
      <c r="G32" s="5"/>
      <c r="H32" s="6"/>
      <c r="I32" s="7"/>
      <c r="J32" s="6"/>
      <c r="K32" s="11"/>
    </row>
    <row r="33" spans="1:11" ht="15.75">
      <c r="A33" s="14"/>
      <c r="B33" s="5"/>
      <c r="C33" s="6"/>
      <c r="D33" s="6"/>
      <c r="E33" s="7"/>
      <c r="F33" s="8">
        <f t="shared" si="0"/>
        <v>0</v>
      </c>
      <c r="G33" s="5"/>
      <c r="H33" s="6"/>
      <c r="I33" s="7"/>
      <c r="J33" s="6"/>
      <c r="K33" s="11"/>
    </row>
    <row r="34" spans="1:11" ht="15.75">
      <c r="A34" s="14"/>
      <c r="B34" s="5"/>
      <c r="C34" s="6"/>
      <c r="D34" s="6"/>
      <c r="E34" s="7"/>
      <c r="F34" s="8">
        <f t="shared" si="0"/>
        <v>0</v>
      </c>
      <c r="G34" s="5"/>
      <c r="H34" s="6"/>
      <c r="I34" s="7"/>
      <c r="J34" s="6"/>
      <c r="K34" s="11"/>
    </row>
    <row r="35" spans="1:11" ht="15.75">
      <c r="A35" s="4"/>
      <c r="B35" s="5"/>
      <c r="C35" s="6"/>
      <c r="D35" s="6"/>
      <c r="E35" s="7"/>
      <c r="F35" s="8">
        <f t="shared" si="0"/>
        <v>0</v>
      </c>
      <c r="G35" s="5"/>
      <c r="H35" s="6"/>
      <c r="I35" s="7"/>
      <c r="J35" s="6"/>
      <c r="K35" s="11"/>
    </row>
    <row r="36" spans="1:11" ht="15.75">
      <c r="A36" s="4"/>
      <c r="B36" s="5"/>
      <c r="C36" s="6"/>
      <c r="D36" s="6"/>
      <c r="E36" s="7"/>
      <c r="F36" s="8">
        <f t="shared" si="0"/>
        <v>0</v>
      </c>
      <c r="G36" s="5"/>
      <c r="H36" s="6"/>
      <c r="I36" s="7"/>
      <c r="J36" s="6"/>
      <c r="K36" s="11"/>
    </row>
    <row r="37" spans="1:11" ht="15.75">
      <c r="A37" s="4"/>
      <c r="B37" s="5"/>
      <c r="C37" s="6"/>
      <c r="D37" s="6"/>
      <c r="E37" s="7"/>
      <c r="F37" s="8">
        <f t="shared" si="0"/>
        <v>0</v>
      </c>
      <c r="G37" s="5"/>
      <c r="H37" s="6"/>
      <c r="I37" s="7"/>
      <c r="J37" s="6"/>
      <c r="K37" s="11"/>
    </row>
    <row r="38" spans="1:11" ht="15.75">
      <c r="A38" s="4"/>
      <c r="B38" s="5"/>
      <c r="C38" s="6"/>
      <c r="D38" s="6"/>
      <c r="E38" s="7"/>
      <c r="F38" s="8">
        <f t="shared" si="0"/>
        <v>0</v>
      </c>
      <c r="G38" s="5"/>
      <c r="H38" s="6"/>
      <c r="I38" s="7"/>
      <c r="J38" s="6"/>
      <c r="K38" s="11"/>
    </row>
    <row r="39" spans="1:11" ht="15.75">
      <c r="A39" s="4"/>
      <c r="B39" s="5"/>
      <c r="C39" s="6"/>
      <c r="D39" s="6"/>
      <c r="E39" s="7"/>
      <c r="F39" s="8">
        <f t="shared" si="0"/>
        <v>0</v>
      </c>
      <c r="G39" s="5"/>
      <c r="H39" s="6"/>
      <c r="I39" s="7"/>
      <c r="J39" s="6"/>
      <c r="K39" s="11"/>
    </row>
    <row r="40" spans="1:11" ht="15.75">
      <c r="A40" s="4"/>
      <c r="B40" s="5"/>
      <c r="C40" s="6"/>
      <c r="D40" s="6"/>
      <c r="E40" s="7"/>
      <c r="F40" s="8">
        <f t="shared" si="0"/>
        <v>0</v>
      </c>
      <c r="G40" s="5"/>
      <c r="H40" s="6"/>
      <c r="I40" s="7"/>
      <c r="J40" s="6"/>
      <c r="K40" s="11"/>
    </row>
    <row r="41" spans="1:11" ht="15.75">
      <c r="A41" s="4"/>
      <c r="B41" s="5"/>
      <c r="C41" s="6"/>
      <c r="D41" s="6"/>
      <c r="E41" s="7"/>
      <c r="F41" s="8">
        <f t="shared" si="0"/>
        <v>0</v>
      </c>
      <c r="G41" s="5"/>
      <c r="H41" s="6"/>
      <c r="I41" s="7"/>
      <c r="J41" s="6"/>
      <c r="K41" s="11"/>
    </row>
    <row r="42" spans="1:11" ht="15.75">
      <c r="A42" s="4"/>
      <c r="B42" s="5"/>
      <c r="C42" s="6"/>
      <c r="D42" s="6"/>
      <c r="E42" s="7"/>
      <c r="F42" s="8">
        <f t="shared" si="0"/>
        <v>0</v>
      </c>
      <c r="G42" s="5"/>
      <c r="H42" s="6"/>
      <c r="I42" s="7"/>
      <c r="J42" s="6"/>
      <c r="K42" s="11"/>
    </row>
    <row r="43" spans="1:11" ht="15.75">
      <c r="A43" s="14"/>
      <c r="B43" s="5"/>
      <c r="C43" s="6"/>
      <c r="D43" s="6"/>
      <c r="E43" s="7"/>
      <c r="F43" s="8">
        <f t="shared" si="0"/>
        <v>0</v>
      </c>
      <c r="G43" s="5"/>
      <c r="H43" s="6"/>
      <c r="I43" s="7"/>
      <c r="J43" s="6"/>
      <c r="K43" s="11"/>
    </row>
    <row r="44" spans="1:11" ht="15.75">
      <c r="A44" s="14"/>
      <c r="B44" s="5"/>
      <c r="C44" s="6"/>
      <c r="D44" s="6"/>
      <c r="E44" s="7"/>
      <c r="F44" s="8">
        <f t="shared" si="0"/>
        <v>0</v>
      </c>
      <c r="G44" s="5"/>
      <c r="H44" s="6"/>
      <c r="I44" s="7"/>
      <c r="J44" s="6"/>
      <c r="K44" s="11"/>
    </row>
    <row r="45" spans="1:11" ht="15.75">
      <c r="A45" s="19"/>
      <c r="B45" s="20"/>
      <c r="C45" s="21"/>
      <c r="D45" s="21"/>
      <c r="E45" s="22"/>
      <c r="F45" s="8">
        <f t="shared" si="0"/>
        <v>0</v>
      </c>
      <c r="G45" s="20"/>
      <c r="H45" s="21"/>
      <c r="I45" s="22"/>
      <c r="J45" s="21"/>
      <c r="K45" s="11"/>
    </row>
    <row r="46" spans="1:11" ht="15.75">
      <c r="A46" s="19"/>
      <c r="B46" s="20"/>
      <c r="C46" s="21"/>
      <c r="D46" s="21"/>
      <c r="E46" s="22"/>
      <c r="F46" s="8">
        <f t="shared" si="0"/>
        <v>0</v>
      </c>
      <c r="G46" s="20"/>
      <c r="H46" s="21"/>
      <c r="I46" s="22"/>
      <c r="J46" s="21"/>
      <c r="K46" s="11"/>
    </row>
    <row r="47" spans="1:11" ht="15.75">
      <c r="A47" s="19"/>
      <c r="B47" s="20"/>
      <c r="C47" s="21"/>
      <c r="D47" s="21"/>
      <c r="E47" s="22"/>
      <c r="F47" s="8">
        <f t="shared" si="0"/>
        <v>0</v>
      </c>
      <c r="G47" s="20"/>
      <c r="H47" s="21"/>
      <c r="I47" s="22"/>
      <c r="J47" s="21"/>
      <c r="K47" s="11"/>
    </row>
    <row r="48" spans="1:11" ht="15.75">
      <c r="A48" s="20"/>
      <c r="B48" s="23" t="s">
        <v>58</v>
      </c>
      <c r="C48" s="24">
        <f>SUM(C5:C47)</f>
        <v>11</v>
      </c>
      <c r="D48" s="24">
        <f>SUM(D5:D47)</f>
        <v>5736.099999999999</v>
      </c>
      <c r="E48" s="26"/>
      <c r="F48" s="63">
        <f t="shared" si="0"/>
        <v>5747.099999999999</v>
      </c>
      <c r="G48" s="28"/>
      <c r="H48" s="24">
        <f>SUM(H5:H47)</f>
        <v>11</v>
      </c>
      <c r="I48" s="26"/>
      <c r="J48" s="24">
        <f>SUM(J5:J47)</f>
        <v>5736.099999999999</v>
      </c>
      <c r="K48" s="64">
        <f>C48-H48</f>
        <v>0</v>
      </c>
    </row>
    <row r="51" spans="2:8" ht="15.75">
      <c r="B51" s="30" t="s">
        <v>89</v>
      </c>
      <c r="F51" s="31"/>
      <c r="G51" s="144" t="s">
        <v>135</v>
      </c>
      <c r="H51" s="144"/>
    </row>
    <row r="52" spans="2:8" ht="15">
      <c r="B52" s="30"/>
      <c r="F52" s="145" t="s">
        <v>61</v>
      </c>
      <c r="G52" s="145"/>
      <c r="H52" s="145"/>
    </row>
    <row r="53" spans="2:8" ht="15.75">
      <c r="B53" s="30" t="s">
        <v>62</v>
      </c>
      <c r="F53" s="31"/>
      <c r="G53" s="144" t="s">
        <v>136</v>
      </c>
      <c r="H53" s="144"/>
    </row>
    <row r="54" spans="6:8" ht="12.75">
      <c r="F54" s="145" t="s">
        <v>61</v>
      </c>
      <c r="G54" s="145"/>
      <c r="H54" s="145"/>
    </row>
    <row r="55" ht="12.75">
      <c r="B55" t="s">
        <v>137</v>
      </c>
    </row>
    <row r="56" ht="15">
      <c r="B56" s="30" t="s">
        <v>138</v>
      </c>
    </row>
  </sheetData>
  <sheetProtection selectLockedCells="1" selectUnlockedCells="1"/>
  <mergeCells count="12">
    <mergeCell ref="G51:H51"/>
    <mergeCell ref="F52:H52"/>
    <mergeCell ref="G53:H53"/>
    <mergeCell ref="F54:H54"/>
    <mergeCell ref="B1:J1"/>
    <mergeCell ref="A2:K2"/>
    <mergeCell ref="A3:A4"/>
    <mergeCell ref="B3:B4"/>
    <mergeCell ref="C3:E3"/>
    <mergeCell ref="F3:F4"/>
    <mergeCell ref="G3:J3"/>
    <mergeCell ref="K3:K4"/>
  </mergeCells>
  <printOptions/>
  <pageMargins left="0.7875" right="0.7875" top="1.0527777777777778" bottom="1.0527777777777778" header="0.7875" footer="0.7875"/>
  <pageSetup horizontalDpi="300" verticalDpi="300" orientation="portrait" paperSize="9"/>
  <headerFooter alignWithMargins="0">
    <oddHeader>&amp;C&amp;"Times New Roman,Звичайний"&amp;12&amp;A</oddHeader>
    <oddFooter>&amp;C&amp;"Times New Roman,Звичайний"&amp;12Страница &amp;P</oddFooter>
  </headerFooter>
</worksheet>
</file>

<file path=xl/worksheets/sheet5.xml><?xml version="1.0" encoding="utf-8"?>
<worksheet xmlns="http://schemas.openxmlformats.org/spreadsheetml/2006/main" xmlns:r="http://schemas.openxmlformats.org/officeDocument/2006/relationships">
  <dimension ref="A1:K37"/>
  <sheetViews>
    <sheetView zoomScalePageLayoutView="0" workbookViewId="0" topLeftCell="A1">
      <selection activeCell="G4" sqref="G4"/>
    </sheetView>
  </sheetViews>
  <sheetFormatPr defaultColWidth="11.57421875" defaultRowHeight="12.75"/>
  <cols>
    <col min="1" max="1" width="7.28125" style="0" customWidth="1"/>
    <col min="2" max="2" width="26.5742187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 min="12" max="16" width="9.00390625" style="0" customWidth="1"/>
  </cols>
  <sheetData>
    <row r="1" spans="1:11" ht="61.5" customHeight="1">
      <c r="A1" s="1"/>
      <c r="B1" s="139" t="s">
        <v>237</v>
      </c>
      <c r="C1" s="139"/>
      <c r="D1" s="139"/>
      <c r="E1" s="139"/>
      <c r="F1" s="139"/>
      <c r="G1" s="139"/>
      <c r="H1" s="139"/>
      <c r="I1" s="139"/>
      <c r="J1" s="139"/>
      <c r="K1" s="1"/>
    </row>
    <row r="2" spans="1:11" ht="31.5" customHeight="1">
      <c r="A2" s="140" t="s">
        <v>236</v>
      </c>
      <c r="B2" s="140"/>
      <c r="C2" s="140"/>
      <c r="D2" s="140"/>
      <c r="E2" s="140"/>
      <c r="F2" s="140"/>
      <c r="G2" s="140"/>
      <c r="H2" s="140"/>
      <c r="I2" s="140"/>
      <c r="J2" s="140"/>
      <c r="K2" s="140"/>
    </row>
    <row r="3" spans="1:11" ht="33" customHeight="1">
      <c r="A3" s="141" t="s">
        <v>2</v>
      </c>
      <c r="B3" s="141" t="s">
        <v>3</v>
      </c>
      <c r="C3" s="142" t="s">
        <v>4</v>
      </c>
      <c r="D3" s="142"/>
      <c r="E3" s="142"/>
      <c r="F3" s="142" t="s">
        <v>5</v>
      </c>
      <c r="G3" s="142" t="s">
        <v>6</v>
      </c>
      <c r="H3" s="142"/>
      <c r="I3" s="142"/>
      <c r="J3" s="142"/>
      <c r="K3" s="143" t="s">
        <v>7</v>
      </c>
    </row>
    <row r="4" spans="1:11" ht="158.25" customHeight="1">
      <c r="A4" s="141"/>
      <c r="B4" s="141"/>
      <c r="C4" s="2" t="s">
        <v>8</v>
      </c>
      <c r="D4" s="2" t="s">
        <v>9</v>
      </c>
      <c r="E4" s="2" t="s">
        <v>10</v>
      </c>
      <c r="F4" s="142"/>
      <c r="G4" s="3" t="s">
        <v>11</v>
      </c>
      <c r="H4" s="2" t="s">
        <v>12</v>
      </c>
      <c r="I4" s="2" t="s">
        <v>13</v>
      </c>
      <c r="J4" s="2" t="s">
        <v>12</v>
      </c>
      <c r="K4" s="143"/>
    </row>
    <row r="5" spans="1:11" ht="49.5" customHeight="1">
      <c r="A5" s="4">
        <v>1</v>
      </c>
      <c r="B5" s="7" t="s">
        <v>140</v>
      </c>
      <c r="C5" s="6"/>
      <c r="D5" s="6">
        <v>74075.25</v>
      </c>
      <c r="E5" s="7" t="s">
        <v>141</v>
      </c>
      <c r="F5" s="8">
        <f aca="true" t="shared" si="0" ref="F5:F30">SUM(C5,D5)</f>
        <v>74075.25</v>
      </c>
      <c r="G5" s="5"/>
      <c r="H5" s="6"/>
      <c r="I5" s="7"/>
      <c r="J5" s="6"/>
      <c r="K5" s="11"/>
    </row>
    <row r="6" spans="1:11" ht="31.5">
      <c r="A6" s="4">
        <v>2</v>
      </c>
      <c r="B6" s="7" t="s">
        <v>142</v>
      </c>
      <c r="C6" s="6"/>
      <c r="D6" s="6">
        <v>6740</v>
      </c>
      <c r="E6" s="7" t="s">
        <v>143</v>
      </c>
      <c r="F6" s="8">
        <f t="shared" si="0"/>
        <v>6740</v>
      </c>
      <c r="G6" s="5"/>
      <c r="H6" s="6"/>
      <c r="I6" s="7"/>
      <c r="J6" s="6"/>
      <c r="K6" s="11"/>
    </row>
    <row r="7" spans="1:11" ht="31.5">
      <c r="A7" s="4">
        <v>4</v>
      </c>
      <c r="B7" s="5" t="s">
        <v>144</v>
      </c>
      <c r="C7" s="6"/>
      <c r="D7" s="6">
        <v>42563</v>
      </c>
      <c r="E7" s="7" t="s">
        <v>145</v>
      </c>
      <c r="F7" s="8">
        <f t="shared" si="0"/>
        <v>42563</v>
      </c>
      <c r="G7" s="5"/>
      <c r="H7" s="6"/>
      <c r="I7" s="7"/>
      <c r="J7" s="6"/>
      <c r="K7" s="11"/>
    </row>
    <row r="8" spans="1:11" ht="31.5">
      <c r="A8" s="4">
        <v>5</v>
      </c>
      <c r="B8" s="7" t="s">
        <v>146</v>
      </c>
      <c r="C8" s="6"/>
      <c r="D8" s="6">
        <v>54000</v>
      </c>
      <c r="E8" s="7" t="s">
        <v>147</v>
      </c>
      <c r="F8" s="8">
        <f t="shared" si="0"/>
        <v>54000</v>
      </c>
      <c r="G8" s="5"/>
      <c r="H8" s="6"/>
      <c r="I8" s="7"/>
      <c r="J8" s="6"/>
      <c r="K8" s="11"/>
    </row>
    <row r="9" spans="1:11" ht="47.25">
      <c r="A9" s="4">
        <v>6</v>
      </c>
      <c r="B9" s="7" t="s">
        <v>148</v>
      </c>
      <c r="C9" s="6"/>
      <c r="D9" s="6">
        <v>6144.41</v>
      </c>
      <c r="E9" s="7" t="s">
        <v>147</v>
      </c>
      <c r="F9" s="8">
        <f t="shared" si="0"/>
        <v>6144.41</v>
      </c>
      <c r="G9" s="5"/>
      <c r="H9" s="6"/>
      <c r="I9" s="7"/>
      <c r="J9" s="6"/>
      <c r="K9" s="11"/>
    </row>
    <row r="10" spans="1:11" ht="31.5">
      <c r="A10" s="4">
        <v>7</v>
      </c>
      <c r="B10" s="7" t="s">
        <v>149</v>
      </c>
      <c r="C10" s="6"/>
      <c r="D10" s="6">
        <v>7466.6</v>
      </c>
      <c r="E10" s="7" t="s">
        <v>150</v>
      </c>
      <c r="F10" s="8">
        <f t="shared" si="0"/>
        <v>7466.6</v>
      </c>
      <c r="G10" s="5"/>
      <c r="H10" s="6"/>
      <c r="I10" s="7"/>
      <c r="J10" s="6"/>
      <c r="K10" s="11"/>
    </row>
    <row r="11" spans="1:11" ht="31.5">
      <c r="A11" s="4">
        <v>8</v>
      </c>
      <c r="B11" s="5" t="s">
        <v>144</v>
      </c>
      <c r="C11" s="6"/>
      <c r="D11" s="6">
        <v>8500</v>
      </c>
      <c r="E11" s="7" t="s">
        <v>151</v>
      </c>
      <c r="F11" s="8">
        <f t="shared" si="0"/>
        <v>8500</v>
      </c>
      <c r="G11" s="5"/>
      <c r="H11" s="6"/>
      <c r="I11" s="7"/>
      <c r="J11" s="6"/>
      <c r="K11" s="11"/>
    </row>
    <row r="12" spans="1:11" ht="15.75">
      <c r="A12" s="4"/>
      <c r="B12" s="5"/>
      <c r="C12" s="6"/>
      <c r="D12" s="6"/>
      <c r="E12" s="7"/>
      <c r="F12" s="8">
        <f t="shared" si="0"/>
        <v>0</v>
      </c>
      <c r="G12" s="5"/>
      <c r="H12" s="6"/>
      <c r="I12" s="7"/>
      <c r="J12" s="6"/>
      <c r="K12" s="11"/>
    </row>
    <row r="13" spans="1:11" ht="15.75">
      <c r="A13" s="4"/>
      <c r="B13" s="5"/>
      <c r="C13" s="6"/>
      <c r="D13" s="6"/>
      <c r="E13" s="7"/>
      <c r="F13" s="8">
        <f t="shared" si="0"/>
        <v>0</v>
      </c>
      <c r="G13" s="5"/>
      <c r="H13" s="6"/>
      <c r="I13" s="7"/>
      <c r="J13" s="6"/>
      <c r="K13" s="11"/>
    </row>
    <row r="14" spans="1:11" ht="15.75">
      <c r="A14" s="4"/>
      <c r="B14" s="5"/>
      <c r="C14" s="6"/>
      <c r="D14" s="6"/>
      <c r="E14" s="7"/>
      <c r="F14" s="8">
        <f t="shared" si="0"/>
        <v>0</v>
      </c>
      <c r="G14" s="5"/>
      <c r="H14" s="6"/>
      <c r="I14" s="7"/>
      <c r="J14" s="6"/>
      <c r="K14" s="11"/>
    </row>
    <row r="15" spans="1:11" ht="15.75">
      <c r="A15" s="4"/>
      <c r="B15" s="5"/>
      <c r="C15" s="6"/>
      <c r="D15" s="6"/>
      <c r="E15" s="7"/>
      <c r="F15" s="8">
        <f t="shared" si="0"/>
        <v>0</v>
      </c>
      <c r="G15" s="5"/>
      <c r="H15" s="6"/>
      <c r="I15" s="7"/>
      <c r="J15" s="6"/>
      <c r="K15" s="11"/>
    </row>
    <row r="16" spans="1:11" ht="15.75">
      <c r="A16" s="14"/>
      <c r="B16" s="5"/>
      <c r="C16" s="6"/>
      <c r="D16" s="6"/>
      <c r="E16" s="7"/>
      <c r="F16" s="8">
        <f t="shared" si="0"/>
        <v>0</v>
      </c>
      <c r="G16" s="5"/>
      <c r="H16" s="6"/>
      <c r="I16" s="7"/>
      <c r="J16" s="6"/>
      <c r="K16" s="11"/>
    </row>
    <row r="17" spans="1:11" ht="15.75">
      <c r="A17" s="14"/>
      <c r="B17" s="5"/>
      <c r="C17" s="6"/>
      <c r="D17" s="6"/>
      <c r="E17" s="7"/>
      <c r="F17" s="8">
        <f t="shared" si="0"/>
        <v>0</v>
      </c>
      <c r="G17" s="5"/>
      <c r="H17" s="6"/>
      <c r="I17" s="7"/>
      <c r="J17" s="6"/>
      <c r="K17" s="11"/>
    </row>
    <row r="18" spans="1:11" ht="15.75">
      <c r="A18" s="4"/>
      <c r="B18" s="5"/>
      <c r="C18" s="6"/>
      <c r="D18" s="6"/>
      <c r="E18" s="7"/>
      <c r="F18" s="8">
        <f t="shared" si="0"/>
        <v>0</v>
      </c>
      <c r="G18" s="5"/>
      <c r="H18" s="6"/>
      <c r="I18" s="7"/>
      <c r="J18" s="6"/>
      <c r="K18" s="11"/>
    </row>
    <row r="19" spans="1:11" ht="15.75">
      <c r="A19" s="4"/>
      <c r="B19" s="5"/>
      <c r="C19" s="6"/>
      <c r="D19" s="6"/>
      <c r="E19" s="7"/>
      <c r="F19" s="8">
        <f t="shared" si="0"/>
        <v>0</v>
      </c>
      <c r="G19" s="5"/>
      <c r="H19" s="6"/>
      <c r="I19" s="7"/>
      <c r="J19" s="6"/>
      <c r="K19" s="11"/>
    </row>
    <row r="20" spans="1:11" ht="15.75">
      <c r="A20" s="4"/>
      <c r="B20" s="5"/>
      <c r="C20" s="6"/>
      <c r="D20" s="6"/>
      <c r="E20" s="7"/>
      <c r="F20" s="8">
        <f t="shared" si="0"/>
        <v>0</v>
      </c>
      <c r="G20" s="5"/>
      <c r="H20" s="6"/>
      <c r="I20" s="7"/>
      <c r="J20" s="6"/>
      <c r="K20" s="11"/>
    </row>
    <row r="21" spans="1:11" ht="15.75">
      <c r="A21" s="4"/>
      <c r="B21" s="5"/>
      <c r="C21" s="6"/>
      <c r="D21" s="6"/>
      <c r="E21" s="7"/>
      <c r="F21" s="8">
        <f t="shared" si="0"/>
        <v>0</v>
      </c>
      <c r="G21" s="5"/>
      <c r="H21" s="6"/>
      <c r="I21" s="7"/>
      <c r="J21" s="6"/>
      <c r="K21" s="11"/>
    </row>
    <row r="22" spans="1:11" ht="15.75">
      <c r="A22" s="4"/>
      <c r="B22" s="5"/>
      <c r="C22" s="6"/>
      <c r="D22" s="6"/>
      <c r="E22" s="7"/>
      <c r="F22" s="8">
        <f t="shared" si="0"/>
        <v>0</v>
      </c>
      <c r="G22" s="5"/>
      <c r="H22" s="6"/>
      <c r="I22" s="7"/>
      <c r="J22" s="6"/>
      <c r="K22" s="11"/>
    </row>
    <row r="23" spans="1:11" ht="15.75">
      <c r="A23" s="4"/>
      <c r="B23" s="5"/>
      <c r="C23" s="6"/>
      <c r="D23" s="6"/>
      <c r="E23" s="7"/>
      <c r="F23" s="8">
        <f t="shared" si="0"/>
        <v>0</v>
      </c>
      <c r="G23" s="5"/>
      <c r="H23" s="6"/>
      <c r="I23" s="7"/>
      <c r="J23" s="6"/>
      <c r="K23" s="11"/>
    </row>
    <row r="24" spans="1:11" ht="15.75">
      <c r="A24" s="4"/>
      <c r="B24" s="5"/>
      <c r="C24" s="6"/>
      <c r="D24" s="6"/>
      <c r="E24" s="7"/>
      <c r="F24" s="8">
        <f t="shared" si="0"/>
        <v>0</v>
      </c>
      <c r="G24" s="5"/>
      <c r="H24" s="6"/>
      <c r="I24" s="7"/>
      <c r="J24" s="6"/>
      <c r="K24" s="11"/>
    </row>
    <row r="25" spans="1:11" ht="15.75">
      <c r="A25" s="4"/>
      <c r="B25" s="5"/>
      <c r="C25" s="6"/>
      <c r="D25" s="6"/>
      <c r="E25" s="7"/>
      <c r="F25" s="8">
        <f t="shared" si="0"/>
        <v>0</v>
      </c>
      <c r="G25" s="5"/>
      <c r="H25" s="6"/>
      <c r="I25" s="7"/>
      <c r="J25" s="6"/>
      <c r="K25" s="11"/>
    </row>
    <row r="26" spans="1:11" ht="15.75">
      <c r="A26" s="14"/>
      <c r="B26" s="5"/>
      <c r="C26" s="6"/>
      <c r="D26" s="6"/>
      <c r="E26" s="7"/>
      <c r="F26" s="8">
        <f t="shared" si="0"/>
        <v>0</v>
      </c>
      <c r="G26" s="5"/>
      <c r="H26" s="6"/>
      <c r="I26" s="7"/>
      <c r="J26" s="6"/>
      <c r="K26" s="11"/>
    </row>
    <row r="27" spans="1:11" ht="15.75">
      <c r="A27" s="14"/>
      <c r="B27" s="5"/>
      <c r="C27" s="6"/>
      <c r="D27" s="6"/>
      <c r="E27" s="7"/>
      <c r="F27" s="8">
        <f t="shared" si="0"/>
        <v>0</v>
      </c>
      <c r="G27" s="5"/>
      <c r="H27" s="6"/>
      <c r="I27" s="7"/>
      <c r="J27" s="6"/>
      <c r="K27" s="11"/>
    </row>
    <row r="28" spans="1:11" ht="15.75">
      <c r="A28" s="19"/>
      <c r="B28" s="20"/>
      <c r="C28" s="21"/>
      <c r="D28" s="21"/>
      <c r="E28" s="22"/>
      <c r="F28" s="8">
        <f t="shared" si="0"/>
        <v>0</v>
      </c>
      <c r="G28" s="20"/>
      <c r="H28" s="21"/>
      <c r="I28" s="22"/>
      <c r="J28" s="21"/>
      <c r="K28" s="11"/>
    </row>
    <row r="29" spans="1:11" ht="15.75">
      <c r="A29" s="19"/>
      <c r="B29" s="20"/>
      <c r="C29" s="21"/>
      <c r="D29" s="21"/>
      <c r="E29" s="22"/>
      <c r="F29" s="8">
        <f t="shared" si="0"/>
        <v>0</v>
      </c>
      <c r="G29" s="20"/>
      <c r="H29" s="21"/>
      <c r="I29" s="22"/>
      <c r="J29" s="21"/>
      <c r="K29" s="11"/>
    </row>
    <row r="30" spans="1:11" ht="15.75">
      <c r="A30" s="19"/>
      <c r="B30" s="20"/>
      <c r="C30" s="21"/>
      <c r="D30" s="21"/>
      <c r="E30" s="22"/>
      <c r="F30" s="8">
        <f t="shared" si="0"/>
        <v>0</v>
      </c>
      <c r="G30" s="20"/>
      <c r="H30" s="21"/>
      <c r="I30" s="22"/>
      <c r="J30" s="21"/>
      <c r="K30" s="11"/>
    </row>
    <row r="31" spans="1:11" ht="15.75">
      <c r="A31" s="20"/>
      <c r="B31" s="23" t="s">
        <v>58</v>
      </c>
      <c r="C31" s="24">
        <f>SUM(C5:C30)</f>
        <v>0</v>
      </c>
      <c r="D31" s="24">
        <f>SUM(D5:D30)</f>
        <v>199489.26</v>
      </c>
      <c r="E31" s="26"/>
      <c r="F31" s="63">
        <f>D31</f>
        <v>199489.26</v>
      </c>
      <c r="G31" s="28"/>
      <c r="H31" s="24">
        <f>SUM(H5:H30)</f>
        <v>0</v>
      </c>
      <c r="I31" s="26"/>
      <c r="J31" s="24">
        <f>SUM(J5:J30)</f>
        <v>0</v>
      </c>
      <c r="K31" s="64">
        <f>C31-H31</f>
        <v>0</v>
      </c>
    </row>
    <row r="34" spans="2:8" ht="15.75">
      <c r="B34" s="30" t="s">
        <v>152</v>
      </c>
      <c r="F34" s="31"/>
      <c r="G34" s="144" t="s">
        <v>153</v>
      </c>
      <c r="H34" s="144"/>
    </row>
    <row r="35" spans="2:8" ht="15">
      <c r="B35" s="30"/>
      <c r="F35" s="145" t="s">
        <v>61</v>
      </c>
      <c r="G35" s="145"/>
      <c r="H35" s="145"/>
    </row>
    <row r="36" spans="2:8" ht="15.75">
      <c r="B36" s="30" t="s">
        <v>62</v>
      </c>
      <c r="F36" s="31"/>
      <c r="G36" s="144" t="s">
        <v>154</v>
      </c>
      <c r="H36" s="144"/>
    </row>
    <row r="37" spans="6:8" ht="12.75">
      <c r="F37" s="145" t="s">
        <v>61</v>
      </c>
      <c r="G37" s="145"/>
      <c r="H37" s="145"/>
    </row>
  </sheetData>
  <sheetProtection selectLockedCells="1" selectUnlockedCells="1"/>
  <mergeCells count="12">
    <mergeCell ref="G34:H34"/>
    <mergeCell ref="F35:H35"/>
    <mergeCell ref="G36:H36"/>
    <mergeCell ref="F37:H37"/>
    <mergeCell ref="B1:J1"/>
    <mergeCell ref="A2:K2"/>
    <mergeCell ref="A3:A4"/>
    <mergeCell ref="B3:B4"/>
    <mergeCell ref="C3:E3"/>
    <mergeCell ref="F3:F4"/>
    <mergeCell ref="G3:J3"/>
    <mergeCell ref="K3:K4"/>
  </mergeCells>
  <printOptions/>
  <pageMargins left="0.7875" right="0.7875" top="1.0527777777777778" bottom="1.0527777777777778" header="0.7875" footer="0.7875"/>
  <pageSetup horizontalDpi="300" verticalDpi="300" orientation="portrait" paperSize="9"/>
  <headerFooter alignWithMargins="0">
    <oddHeader>&amp;C&amp;"Times New Roman,Звичайний"&amp;12&amp;A</oddHeader>
    <oddFooter>&amp;C&amp;"Times New Roman,Звичайний"&amp;12Страница &amp;P</oddFooter>
  </headerFooter>
</worksheet>
</file>

<file path=xl/worksheets/sheet6.xml><?xml version="1.0" encoding="utf-8"?>
<worksheet xmlns="http://schemas.openxmlformats.org/spreadsheetml/2006/main" xmlns:r="http://schemas.openxmlformats.org/officeDocument/2006/relationships">
  <dimension ref="A1:K29"/>
  <sheetViews>
    <sheetView zoomScale="110" zoomScaleNormal="110" zoomScalePageLayoutView="0" workbookViewId="0" topLeftCell="A1">
      <selection activeCell="I4" sqref="I4"/>
    </sheetView>
  </sheetViews>
  <sheetFormatPr defaultColWidth="11.57421875" defaultRowHeight="12.75"/>
  <cols>
    <col min="1" max="1" width="5.421875" style="65" customWidth="1"/>
    <col min="2" max="2" width="30.00390625" style="65" customWidth="1"/>
    <col min="3" max="3" width="9.7109375" style="66" customWidth="1"/>
    <col min="4" max="4" width="12.421875" style="67" customWidth="1"/>
    <col min="5" max="5" width="18.421875" style="68" customWidth="1"/>
    <col min="6" max="6" width="12.8515625" style="66" customWidth="1"/>
    <col min="7" max="7" width="7.421875" style="66" customWidth="1"/>
    <col min="8" max="8" width="10.140625" style="66" customWidth="1"/>
    <col min="9" max="9" width="18.00390625" style="68" customWidth="1"/>
    <col min="10" max="10" width="10.7109375" style="69" customWidth="1"/>
    <col min="11" max="11" width="22.00390625" style="66" customWidth="1"/>
    <col min="12" max="12" width="2.57421875" style="65" customWidth="1"/>
  </cols>
  <sheetData>
    <row r="1" spans="1:11" ht="61.5" customHeight="1">
      <c r="A1" s="70"/>
      <c r="B1" s="153" t="s">
        <v>155</v>
      </c>
      <c r="C1" s="153"/>
      <c r="D1" s="153"/>
      <c r="E1" s="153"/>
      <c r="F1" s="153"/>
      <c r="G1" s="153"/>
      <c r="H1" s="153"/>
      <c r="I1" s="153"/>
      <c r="J1" s="153"/>
      <c r="K1" s="71"/>
    </row>
    <row r="2" spans="1:11" ht="31.5" customHeight="1">
      <c r="A2" s="154" t="s">
        <v>238</v>
      </c>
      <c r="B2" s="154"/>
      <c r="C2" s="154"/>
      <c r="D2" s="154"/>
      <c r="E2" s="154"/>
      <c r="F2" s="154"/>
      <c r="G2" s="154"/>
      <c r="H2" s="154"/>
      <c r="I2" s="154"/>
      <c r="J2" s="154"/>
      <c r="K2" s="154"/>
    </row>
    <row r="3" spans="1:11" ht="48.75" customHeight="1">
      <c r="A3" s="141" t="s">
        <v>2</v>
      </c>
      <c r="B3" s="141" t="s">
        <v>3</v>
      </c>
      <c r="C3" s="142" t="s">
        <v>4</v>
      </c>
      <c r="D3" s="142"/>
      <c r="E3" s="142"/>
      <c r="F3" s="142" t="s">
        <v>5</v>
      </c>
      <c r="G3" s="142" t="s">
        <v>6</v>
      </c>
      <c r="H3" s="142"/>
      <c r="I3" s="142"/>
      <c r="J3" s="142"/>
      <c r="K3" s="141" t="s">
        <v>7</v>
      </c>
    </row>
    <row r="4" spans="1:11" ht="158.25" customHeight="1">
      <c r="A4" s="141"/>
      <c r="B4" s="141"/>
      <c r="C4" s="2" t="s">
        <v>8</v>
      </c>
      <c r="D4" s="72" t="s">
        <v>9</v>
      </c>
      <c r="E4" s="73" t="s">
        <v>10</v>
      </c>
      <c r="F4" s="142"/>
      <c r="G4" s="2" t="s">
        <v>11</v>
      </c>
      <c r="H4" s="2" t="s">
        <v>12</v>
      </c>
      <c r="I4" s="73" t="s">
        <v>13</v>
      </c>
      <c r="J4" s="74" t="s">
        <v>12</v>
      </c>
      <c r="K4" s="141"/>
    </row>
    <row r="5" spans="1:11" ht="12.75">
      <c r="A5" s="2">
        <v>1</v>
      </c>
      <c r="B5" s="75" t="s">
        <v>157</v>
      </c>
      <c r="C5" s="76">
        <v>2242.6</v>
      </c>
      <c r="D5" s="77"/>
      <c r="E5" s="78"/>
      <c r="F5" s="79">
        <f aca="true" t="shared" si="0" ref="F5:F12">C5</f>
        <v>2242.6</v>
      </c>
      <c r="G5" s="80"/>
      <c r="H5" s="81"/>
      <c r="I5" s="78"/>
      <c r="J5" s="82"/>
      <c r="K5" s="83"/>
    </row>
    <row r="6" spans="1:11" ht="12.75">
      <c r="A6" s="2">
        <v>2</v>
      </c>
      <c r="B6" s="75" t="s">
        <v>158</v>
      </c>
      <c r="C6" s="76"/>
      <c r="D6" s="77"/>
      <c r="E6" s="78"/>
      <c r="F6" s="79">
        <f t="shared" si="0"/>
        <v>0</v>
      </c>
      <c r="G6" s="80"/>
      <c r="H6" s="81"/>
      <c r="I6" s="78"/>
      <c r="J6" s="84"/>
      <c r="K6" s="83"/>
    </row>
    <row r="7" spans="1:11" ht="12.75">
      <c r="A7" s="2">
        <v>3</v>
      </c>
      <c r="B7" s="75" t="s">
        <v>159</v>
      </c>
      <c r="C7" s="76">
        <v>222</v>
      </c>
      <c r="D7" s="77"/>
      <c r="E7" s="85"/>
      <c r="F7" s="79">
        <f t="shared" si="0"/>
        <v>222</v>
      </c>
      <c r="G7" s="80"/>
      <c r="H7" s="81"/>
      <c r="I7" s="85"/>
      <c r="J7" s="84"/>
      <c r="K7" s="83"/>
    </row>
    <row r="8" spans="1:11" ht="12.75">
      <c r="A8" s="2">
        <v>4</v>
      </c>
      <c r="B8" s="75" t="s">
        <v>160</v>
      </c>
      <c r="C8" s="76">
        <v>0</v>
      </c>
      <c r="D8" s="77"/>
      <c r="E8" s="85"/>
      <c r="F8" s="79">
        <f t="shared" si="0"/>
        <v>0</v>
      </c>
      <c r="G8" s="80"/>
      <c r="H8" s="81"/>
      <c r="I8" s="85"/>
      <c r="J8" s="84"/>
      <c r="K8" s="83"/>
    </row>
    <row r="9" spans="1:11" ht="12.75">
      <c r="A9" s="2">
        <v>5</v>
      </c>
      <c r="B9" s="75" t="s">
        <v>161</v>
      </c>
      <c r="C9" s="76">
        <v>0</v>
      </c>
      <c r="D9" s="77"/>
      <c r="E9" s="85"/>
      <c r="F9" s="79">
        <f t="shared" si="0"/>
        <v>0</v>
      </c>
      <c r="G9" s="80"/>
      <c r="H9" s="81"/>
      <c r="I9" s="85"/>
      <c r="J9" s="84"/>
      <c r="K9" s="83"/>
    </row>
    <row r="10" spans="1:11" ht="12.75">
      <c r="A10" s="2">
        <v>6</v>
      </c>
      <c r="B10" s="75" t="s">
        <v>162</v>
      </c>
      <c r="C10" s="76">
        <v>0</v>
      </c>
      <c r="D10" s="77"/>
      <c r="E10" s="85"/>
      <c r="F10" s="79">
        <f t="shared" si="0"/>
        <v>0</v>
      </c>
      <c r="G10" s="80"/>
      <c r="H10" s="81"/>
      <c r="I10" s="85"/>
      <c r="J10" s="84"/>
      <c r="K10" s="83"/>
    </row>
    <row r="11" spans="1:11" ht="12.75">
      <c r="A11" s="2">
        <v>7</v>
      </c>
      <c r="B11" s="75" t="s">
        <v>163</v>
      </c>
      <c r="C11" s="76">
        <v>14</v>
      </c>
      <c r="D11" s="77"/>
      <c r="E11" s="85"/>
      <c r="F11" s="79">
        <f t="shared" si="0"/>
        <v>14</v>
      </c>
      <c r="G11" s="80"/>
      <c r="H11" s="81"/>
      <c r="I11" s="85"/>
      <c r="J11" s="84"/>
      <c r="K11" s="83"/>
    </row>
    <row r="12" spans="1:11" ht="12.75">
      <c r="A12" s="2">
        <v>8</v>
      </c>
      <c r="B12" s="75" t="s">
        <v>164</v>
      </c>
      <c r="C12" s="76">
        <v>120</v>
      </c>
      <c r="D12" s="77"/>
      <c r="E12" s="85"/>
      <c r="F12" s="79">
        <f t="shared" si="0"/>
        <v>120</v>
      </c>
      <c r="G12" s="80"/>
      <c r="H12" s="81"/>
      <c r="I12" s="85"/>
      <c r="J12" s="84"/>
      <c r="K12" s="83"/>
    </row>
    <row r="13" spans="1:11" ht="12.75">
      <c r="A13" s="2">
        <v>10</v>
      </c>
      <c r="B13" s="86" t="s">
        <v>165</v>
      </c>
      <c r="C13" s="87"/>
      <c r="D13" s="88">
        <v>1089.6</v>
      </c>
      <c r="E13" s="87" t="s">
        <v>147</v>
      </c>
      <c r="F13" s="79">
        <v>1089.6</v>
      </c>
      <c r="G13" s="87">
        <v>2220</v>
      </c>
      <c r="H13" s="87"/>
      <c r="I13" s="87" t="str">
        <f aca="true" t="shared" si="1" ref="I13:I23">E13</f>
        <v>медикаменти</v>
      </c>
      <c r="J13" s="89">
        <f aca="true" t="shared" si="2" ref="J13:J23">F13</f>
        <v>1089.6</v>
      </c>
      <c r="K13" s="83"/>
    </row>
    <row r="14" spans="1:11" ht="13.5" customHeight="1">
      <c r="A14" s="2">
        <v>11</v>
      </c>
      <c r="B14" s="90" t="s">
        <v>166</v>
      </c>
      <c r="C14" s="87"/>
      <c r="D14" s="91">
        <v>558.9</v>
      </c>
      <c r="E14" s="87" t="s">
        <v>147</v>
      </c>
      <c r="F14" s="79">
        <v>558.9</v>
      </c>
      <c r="G14" s="87">
        <v>2220</v>
      </c>
      <c r="H14" s="87"/>
      <c r="I14" s="87" t="str">
        <f t="shared" si="1"/>
        <v>медикаменти</v>
      </c>
      <c r="J14" s="89">
        <f t="shared" si="2"/>
        <v>558.9</v>
      </c>
      <c r="K14" s="83"/>
    </row>
    <row r="15" spans="1:11" ht="13.5" customHeight="1">
      <c r="A15" s="2">
        <v>12</v>
      </c>
      <c r="B15" s="90" t="s">
        <v>167</v>
      </c>
      <c r="C15" s="87"/>
      <c r="D15" s="88">
        <v>4.5</v>
      </c>
      <c r="E15" s="87" t="s">
        <v>147</v>
      </c>
      <c r="F15" s="79">
        <v>4.5</v>
      </c>
      <c r="G15" s="87">
        <v>2220</v>
      </c>
      <c r="H15" s="87"/>
      <c r="I15" s="87" t="str">
        <f t="shared" si="1"/>
        <v>медикаменти</v>
      </c>
      <c r="J15" s="89">
        <f t="shared" si="2"/>
        <v>4.5</v>
      </c>
      <c r="K15" s="83"/>
    </row>
    <row r="16" spans="1:11" ht="13.5" customHeight="1">
      <c r="A16" s="2">
        <v>13</v>
      </c>
      <c r="B16" s="90" t="s">
        <v>168</v>
      </c>
      <c r="C16" s="87"/>
      <c r="D16" s="88">
        <v>51.8</v>
      </c>
      <c r="E16" s="87" t="s">
        <v>147</v>
      </c>
      <c r="F16" s="79">
        <v>51.8</v>
      </c>
      <c r="G16" s="87">
        <v>2220</v>
      </c>
      <c r="H16" s="87"/>
      <c r="I16" s="87" t="str">
        <f t="shared" si="1"/>
        <v>медикаменти</v>
      </c>
      <c r="J16" s="89">
        <f t="shared" si="2"/>
        <v>51.8</v>
      </c>
      <c r="K16" s="83"/>
    </row>
    <row r="17" spans="1:11" ht="13.5" customHeight="1">
      <c r="A17" s="2">
        <v>14</v>
      </c>
      <c r="B17" s="75" t="s">
        <v>169</v>
      </c>
      <c r="C17" s="81"/>
      <c r="D17" s="92">
        <v>109.5</v>
      </c>
      <c r="E17" s="87" t="s">
        <v>147</v>
      </c>
      <c r="F17" s="79">
        <v>109.5</v>
      </c>
      <c r="G17" s="80">
        <v>2220</v>
      </c>
      <c r="H17" s="81"/>
      <c r="I17" s="87" t="str">
        <f t="shared" si="1"/>
        <v>медикаменти</v>
      </c>
      <c r="J17" s="89">
        <f t="shared" si="2"/>
        <v>109.5</v>
      </c>
      <c r="K17" s="83"/>
    </row>
    <row r="18" spans="1:11" ht="13.5" customHeight="1">
      <c r="A18" s="2">
        <v>15</v>
      </c>
      <c r="B18" s="75" t="s">
        <v>170</v>
      </c>
      <c r="C18" s="81"/>
      <c r="D18" s="92">
        <v>13.5</v>
      </c>
      <c r="E18" s="85" t="s">
        <v>147</v>
      </c>
      <c r="F18" s="79">
        <v>13.5</v>
      </c>
      <c r="G18" s="80">
        <v>2220</v>
      </c>
      <c r="H18" s="81"/>
      <c r="I18" s="87" t="str">
        <f t="shared" si="1"/>
        <v>медикаменти</v>
      </c>
      <c r="J18" s="89">
        <f t="shared" si="2"/>
        <v>13.5</v>
      </c>
      <c r="K18" s="83"/>
    </row>
    <row r="19" spans="1:11" ht="13.5" customHeight="1">
      <c r="A19" s="2">
        <v>16</v>
      </c>
      <c r="B19" s="75" t="s">
        <v>171</v>
      </c>
      <c r="C19" s="81"/>
      <c r="D19" s="92">
        <v>9</v>
      </c>
      <c r="E19" s="85" t="s">
        <v>147</v>
      </c>
      <c r="F19" s="79">
        <v>9</v>
      </c>
      <c r="G19" s="80">
        <v>2220</v>
      </c>
      <c r="H19" s="81"/>
      <c r="I19" s="87" t="str">
        <f t="shared" si="1"/>
        <v>медикаменти</v>
      </c>
      <c r="J19" s="89">
        <f t="shared" si="2"/>
        <v>9</v>
      </c>
      <c r="K19" s="83"/>
    </row>
    <row r="20" spans="1:11" ht="13.5" customHeight="1">
      <c r="A20" s="2">
        <v>19</v>
      </c>
      <c r="B20" s="75" t="s">
        <v>172</v>
      </c>
      <c r="C20" s="81"/>
      <c r="D20" s="92">
        <v>14.3</v>
      </c>
      <c r="E20" s="85" t="s">
        <v>147</v>
      </c>
      <c r="F20" s="79">
        <v>14.3</v>
      </c>
      <c r="G20" s="80">
        <v>2220</v>
      </c>
      <c r="H20" s="81"/>
      <c r="I20" s="87" t="str">
        <f t="shared" si="1"/>
        <v>медикаменти</v>
      </c>
      <c r="J20" s="89">
        <f t="shared" si="2"/>
        <v>14.3</v>
      </c>
      <c r="K20" s="83"/>
    </row>
    <row r="21" spans="1:11" ht="13.5" customHeight="1">
      <c r="A21" s="2">
        <v>34</v>
      </c>
      <c r="B21" s="93" t="s">
        <v>173</v>
      </c>
      <c r="C21" s="87"/>
      <c r="D21" s="94">
        <v>0.8</v>
      </c>
      <c r="E21" s="87" t="s">
        <v>174</v>
      </c>
      <c r="F21" s="79">
        <v>0.8</v>
      </c>
      <c r="G21" s="87">
        <v>2210</v>
      </c>
      <c r="H21" s="87"/>
      <c r="I21" s="95" t="str">
        <f t="shared" si="1"/>
        <v>гладильна доска</v>
      </c>
      <c r="J21" s="89">
        <f t="shared" si="2"/>
        <v>0.8</v>
      </c>
      <c r="K21" s="83"/>
    </row>
    <row r="22" spans="1:11" ht="13.5" customHeight="1">
      <c r="A22" s="2">
        <v>38</v>
      </c>
      <c r="B22" s="90" t="s">
        <v>175</v>
      </c>
      <c r="C22" s="90"/>
      <c r="D22" s="94">
        <v>1</v>
      </c>
      <c r="E22" s="96" t="s">
        <v>176</v>
      </c>
      <c r="F22" s="79">
        <v>1</v>
      </c>
      <c r="G22" s="87">
        <v>2210</v>
      </c>
      <c r="H22" s="90"/>
      <c r="I22" s="95" t="str">
        <f t="shared" si="1"/>
        <v>пульсоксиметр</v>
      </c>
      <c r="J22" s="89">
        <f t="shared" si="2"/>
        <v>1</v>
      </c>
      <c r="K22" s="83"/>
    </row>
    <row r="23" spans="1:11" ht="13.5" customHeight="1">
      <c r="A23" s="2">
        <v>39</v>
      </c>
      <c r="B23" s="90" t="s">
        <v>177</v>
      </c>
      <c r="C23" s="90"/>
      <c r="D23" s="94">
        <v>3</v>
      </c>
      <c r="E23" s="96" t="s">
        <v>178</v>
      </c>
      <c r="F23" s="79">
        <v>3</v>
      </c>
      <c r="G23" s="87">
        <v>2210</v>
      </c>
      <c r="H23" s="90"/>
      <c r="I23" s="95" t="str">
        <f t="shared" si="1"/>
        <v>тонометр ел.</v>
      </c>
      <c r="J23" s="89">
        <f t="shared" si="2"/>
        <v>3</v>
      </c>
      <c r="K23" s="83"/>
    </row>
    <row r="24" spans="1:11" ht="18" customHeight="1">
      <c r="A24" s="97"/>
      <c r="B24" s="98" t="s">
        <v>58</v>
      </c>
      <c r="C24" s="83">
        <f>SUM(C5:C23)</f>
        <v>2598.6</v>
      </c>
      <c r="D24" s="99">
        <f>SUM(D6:D23)</f>
        <v>1855.8999999999999</v>
      </c>
      <c r="E24" s="78"/>
      <c r="F24" s="83">
        <f>SUM(F5:F23)</f>
        <v>4454.5</v>
      </c>
      <c r="G24" s="83"/>
      <c r="H24" s="83">
        <f>SUM(H5:H23)</f>
        <v>0</v>
      </c>
      <c r="I24" s="78"/>
      <c r="J24" s="79">
        <f>SUM(J5:J23)</f>
        <v>1855.8999999999999</v>
      </c>
      <c r="K24" s="79">
        <f>C24+D24-H24-J24</f>
        <v>2598.6000000000004</v>
      </c>
    </row>
    <row r="25" spans="1:11" ht="18" customHeight="1">
      <c r="A25" s="100"/>
      <c r="B25" s="101"/>
      <c r="C25" s="102"/>
      <c r="D25" s="103"/>
      <c r="E25" s="104"/>
      <c r="F25" s="102"/>
      <c r="G25" s="102"/>
      <c r="H25" s="102"/>
      <c r="I25" s="104"/>
      <c r="J25" s="105"/>
      <c r="K25" s="105"/>
    </row>
    <row r="26" spans="2:9" ht="13.5">
      <c r="B26" s="106" t="s">
        <v>89</v>
      </c>
      <c r="F26" s="107"/>
      <c r="G26" s="155"/>
      <c r="H26" s="155"/>
      <c r="I26" s="68" t="s">
        <v>179</v>
      </c>
    </row>
    <row r="27" spans="1:11" ht="12.75">
      <c r="A27" s="108" t="s">
        <v>180</v>
      </c>
      <c r="B27" s="108"/>
      <c r="C27" s="109"/>
      <c r="D27" s="110"/>
      <c r="E27" s="111"/>
      <c r="F27" s="109"/>
      <c r="G27" s="109"/>
      <c r="H27" s="109"/>
      <c r="I27" s="111"/>
      <c r="J27" s="112"/>
      <c r="K27" s="109"/>
    </row>
    <row r="28" spans="2:9" ht="13.5">
      <c r="B28" s="106" t="s">
        <v>62</v>
      </c>
      <c r="F28" s="107"/>
      <c r="G28" s="155"/>
      <c r="H28" s="155"/>
      <c r="I28" s="68" t="s">
        <v>181</v>
      </c>
    </row>
    <row r="29" spans="6:8" ht="12.75">
      <c r="F29" s="109" t="s">
        <v>61</v>
      </c>
      <c r="G29" s="113"/>
      <c r="H29" s="113"/>
    </row>
  </sheetData>
  <sheetProtection selectLockedCells="1" selectUnlockedCells="1"/>
  <mergeCells count="10">
    <mergeCell ref="G26:H26"/>
    <mergeCell ref="G28:H28"/>
    <mergeCell ref="B1:J1"/>
    <mergeCell ref="A2:K2"/>
    <mergeCell ref="A3:A4"/>
    <mergeCell ref="B3:B4"/>
    <mergeCell ref="C3:E3"/>
    <mergeCell ref="F3:F4"/>
    <mergeCell ref="G3:J3"/>
    <mergeCell ref="K3:K4"/>
  </mergeCells>
  <printOptions/>
  <pageMargins left="0.7875" right="0.7875" top="1.0527777777777778" bottom="1.0527777777777778" header="0.7875" footer="0.7875"/>
  <pageSetup horizontalDpi="300" verticalDpi="300" orientation="portrait" paperSize="9"/>
  <headerFooter alignWithMargins="0">
    <oddHeader>&amp;C&amp;"Times New Roman,Звичайний"&amp;12&amp;A</oddHeader>
    <oddFooter>&amp;C&amp;"Times New Roman,Звичайний"&amp;12Страница &amp;P</oddFooter>
  </headerFooter>
</worksheet>
</file>

<file path=xl/worksheets/sheet7.xml><?xml version="1.0" encoding="utf-8"?>
<worksheet xmlns="http://schemas.openxmlformats.org/spreadsheetml/2006/main" xmlns:r="http://schemas.openxmlformats.org/officeDocument/2006/relationships">
  <dimension ref="A1:K24"/>
  <sheetViews>
    <sheetView zoomScalePageLayoutView="0" workbookViewId="0" topLeftCell="A1">
      <selection activeCell="A26" sqref="A26:B26"/>
    </sheetView>
  </sheetViews>
  <sheetFormatPr defaultColWidth="11.57421875" defaultRowHeight="12.75"/>
  <cols>
    <col min="1" max="1" width="7.28125" style="0" customWidth="1"/>
    <col min="2" max="2" width="25.14062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 min="12" max="16" width="9.00390625" style="0" customWidth="1"/>
  </cols>
  <sheetData>
    <row r="1" spans="1:11" ht="91.5" customHeight="1">
      <c r="A1" s="1"/>
      <c r="B1" s="139" t="s">
        <v>182</v>
      </c>
      <c r="C1" s="139"/>
      <c r="D1" s="139"/>
      <c r="E1" s="139"/>
      <c r="F1" s="139"/>
      <c r="G1" s="139"/>
      <c r="H1" s="139"/>
      <c r="I1" s="139"/>
      <c r="J1" s="139"/>
      <c r="K1" s="1"/>
    </row>
    <row r="2" spans="1:11" ht="31.5" customHeight="1">
      <c r="A2" s="140" t="s">
        <v>139</v>
      </c>
      <c r="B2" s="140"/>
      <c r="C2" s="140"/>
      <c r="D2" s="140"/>
      <c r="E2" s="140"/>
      <c r="F2" s="140"/>
      <c r="G2" s="140"/>
      <c r="H2" s="140"/>
      <c r="I2" s="140"/>
      <c r="J2" s="140"/>
      <c r="K2" s="140"/>
    </row>
    <row r="3" spans="1:11" ht="33" customHeight="1">
      <c r="A3" s="141" t="s">
        <v>2</v>
      </c>
      <c r="B3" s="141" t="s">
        <v>3</v>
      </c>
      <c r="C3" s="142" t="s">
        <v>4</v>
      </c>
      <c r="D3" s="142"/>
      <c r="E3" s="142"/>
      <c r="F3" s="142" t="s">
        <v>5</v>
      </c>
      <c r="G3" s="142" t="s">
        <v>6</v>
      </c>
      <c r="H3" s="142"/>
      <c r="I3" s="142"/>
      <c r="J3" s="142"/>
      <c r="K3" s="143" t="s">
        <v>7</v>
      </c>
    </row>
    <row r="4" spans="1:11" ht="158.25" customHeight="1">
      <c r="A4" s="141"/>
      <c r="B4" s="141"/>
      <c r="C4" s="2" t="s">
        <v>8</v>
      </c>
      <c r="D4" s="2" t="s">
        <v>9</v>
      </c>
      <c r="E4" s="2" t="s">
        <v>10</v>
      </c>
      <c r="F4" s="142"/>
      <c r="G4" s="3" t="s">
        <v>11</v>
      </c>
      <c r="H4" s="2" t="s">
        <v>12</v>
      </c>
      <c r="I4" s="2" t="s">
        <v>13</v>
      </c>
      <c r="J4" s="2" t="s">
        <v>12</v>
      </c>
      <c r="K4" s="143"/>
    </row>
    <row r="5" spans="1:11" ht="49.5" customHeight="1">
      <c r="A5" s="114">
        <v>1</v>
      </c>
      <c r="B5" s="4" t="s">
        <v>183</v>
      </c>
      <c r="C5" s="2"/>
      <c r="D5" s="115">
        <v>29.83</v>
      </c>
      <c r="E5" s="4" t="s">
        <v>184</v>
      </c>
      <c r="F5" s="8">
        <f aca="true" t="shared" si="0" ref="F5:F14">SUM(C5,D5)</f>
        <v>29.83</v>
      </c>
      <c r="G5" s="3"/>
      <c r="H5" s="2"/>
      <c r="I5" s="4" t="s">
        <v>184</v>
      </c>
      <c r="J5" s="115">
        <v>29.83</v>
      </c>
      <c r="K5" s="3"/>
    </row>
    <row r="6" spans="1:11" ht="75" customHeight="1">
      <c r="A6" s="114">
        <v>2</v>
      </c>
      <c r="B6" s="116" t="s">
        <v>185</v>
      </c>
      <c r="C6" s="2"/>
      <c r="D6" s="115">
        <v>7.51</v>
      </c>
      <c r="E6" s="4" t="s">
        <v>186</v>
      </c>
      <c r="F6" s="8">
        <f t="shared" si="0"/>
        <v>7.51</v>
      </c>
      <c r="G6" s="3"/>
      <c r="H6" s="2"/>
      <c r="I6" s="4" t="s">
        <v>186</v>
      </c>
      <c r="J6" s="115">
        <v>7.51</v>
      </c>
      <c r="K6" s="3"/>
    </row>
    <row r="7" spans="1:11" ht="99" customHeight="1">
      <c r="A7" s="117">
        <v>3</v>
      </c>
      <c r="B7" s="118" t="s">
        <v>187</v>
      </c>
      <c r="C7" s="2"/>
      <c r="D7" s="115">
        <v>28.94</v>
      </c>
      <c r="E7" s="4" t="s">
        <v>186</v>
      </c>
      <c r="F7" s="8">
        <f t="shared" si="0"/>
        <v>28.94</v>
      </c>
      <c r="G7" s="3"/>
      <c r="H7" s="2"/>
      <c r="I7" s="4" t="s">
        <v>186</v>
      </c>
      <c r="J7" s="115">
        <v>28.94</v>
      </c>
      <c r="K7" s="3"/>
    </row>
    <row r="8" spans="1:11" ht="82.5" customHeight="1">
      <c r="A8" s="119">
        <v>3</v>
      </c>
      <c r="B8" s="120"/>
      <c r="C8" s="2"/>
      <c r="D8" s="115"/>
      <c r="E8" s="4"/>
      <c r="F8" s="8">
        <f t="shared" si="0"/>
        <v>0</v>
      </c>
      <c r="G8" s="3"/>
      <c r="H8" s="2"/>
      <c r="I8" s="4"/>
      <c r="J8" s="115"/>
      <c r="K8" s="3"/>
    </row>
    <row r="9" spans="1:11" ht="54" customHeight="1">
      <c r="A9" s="121">
        <v>7</v>
      </c>
      <c r="B9" s="122"/>
      <c r="C9" s="6"/>
      <c r="D9" s="6"/>
      <c r="E9" s="4"/>
      <c r="F9" s="8">
        <f t="shared" si="0"/>
        <v>0</v>
      </c>
      <c r="G9" s="5"/>
      <c r="H9" s="6"/>
      <c r="I9" s="4"/>
      <c r="J9" s="6"/>
      <c r="K9" s="11"/>
    </row>
    <row r="10" spans="1:11" ht="99" customHeight="1">
      <c r="A10" s="117">
        <v>4</v>
      </c>
      <c r="B10" s="118" t="s">
        <v>188</v>
      </c>
      <c r="C10" s="2"/>
      <c r="D10" s="115">
        <v>4.99</v>
      </c>
      <c r="E10" s="4" t="s">
        <v>186</v>
      </c>
      <c r="F10" s="8">
        <f t="shared" si="0"/>
        <v>4.99</v>
      </c>
      <c r="G10" s="3"/>
      <c r="H10" s="2"/>
      <c r="I10" s="4" t="s">
        <v>186</v>
      </c>
      <c r="J10" s="115">
        <v>4.99</v>
      </c>
      <c r="K10" s="3"/>
    </row>
    <row r="11" spans="1:11" ht="54" customHeight="1">
      <c r="A11" s="123">
        <v>5</v>
      </c>
      <c r="B11" s="124" t="s">
        <v>189</v>
      </c>
      <c r="C11" s="6"/>
      <c r="D11" s="6">
        <v>338.35</v>
      </c>
      <c r="E11" s="4" t="s">
        <v>186</v>
      </c>
      <c r="F11" s="8">
        <f t="shared" si="0"/>
        <v>338.35</v>
      </c>
      <c r="G11" s="5"/>
      <c r="H11" s="6"/>
      <c r="I11" s="4" t="s">
        <v>186</v>
      </c>
      <c r="J11" s="6">
        <v>338.35</v>
      </c>
      <c r="K11" s="11"/>
    </row>
    <row r="12" spans="1:11" ht="54" customHeight="1">
      <c r="A12" s="123">
        <v>5</v>
      </c>
      <c r="B12" s="124" t="s">
        <v>190</v>
      </c>
      <c r="C12" s="6"/>
      <c r="D12" s="6">
        <v>12.43</v>
      </c>
      <c r="E12" s="4" t="s">
        <v>186</v>
      </c>
      <c r="F12" s="8">
        <f t="shared" si="0"/>
        <v>12.43</v>
      </c>
      <c r="G12" s="5"/>
      <c r="H12" s="6"/>
      <c r="I12" s="4" t="s">
        <v>186</v>
      </c>
      <c r="J12" s="6">
        <v>12.43</v>
      </c>
      <c r="K12" s="11"/>
    </row>
    <row r="13" spans="1:11" ht="53.25" customHeight="1">
      <c r="A13" s="123"/>
      <c r="B13" s="124"/>
      <c r="C13" s="125"/>
      <c r="D13" s="125">
        <v>38.44</v>
      </c>
      <c r="E13" s="4" t="s">
        <v>184</v>
      </c>
      <c r="F13" s="126">
        <f t="shared" si="0"/>
        <v>38.44</v>
      </c>
      <c r="G13" s="5"/>
      <c r="H13" s="6"/>
      <c r="I13" s="4" t="s">
        <v>184</v>
      </c>
      <c r="J13" s="125">
        <v>38.44</v>
      </c>
      <c r="K13" s="127"/>
    </row>
    <row r="14" spans="1:11" ht="16.5" customHeight="1">
      <c r="A14" s="156"/>
      <c r="B14" s="157" t="s">
        <v>157</v>
      </c>
      <c r="C14" s="158">
        <v>127.63</v>
      </c>
      <c r="D14" s="159"/>
      <c r="E14" s="160"/>
      <c r="F14" s="161">
        <f t="shared" si="0"/>
        <v>127.63</v>
      </c>
      <c r="G14" s="121">
        <v>2240</v>
      </c>
      <c r="H14" s="128">
        <v>0.07</v>
      </c>
      <c r="I14" s="160"/>
      <c r="J14" s="159"/>
      <c r="K14" s="162">
        <f>F14-H14-H15-H16</f>
        <v>127.56</v>
      </c>
    </row>
    <row r="15" spans="1:11" ht="15.75">
      <c r="A15" s="156"/>
      <c r="B15" s="157"/>
      <c r="C15" s="158"/>
      <c r="D15" s="159"/>
      <c r="E15" s="160"/>
      <c r="F15" s="161"/>
      <c r="G15" s="14">
        <v>2210</v>
      </c>
      <c r="H15" s="6"/>
      <c r="I15" s="160"/>
      <c r="J15" s="159"/>
      <c r="K15" s="159"/>
    </row>
    <row r="16" spans="1:11" ht="15.75">
      <c r="A16" s="4"/>
      <c r="B16" s="129"/>
      <c r="C16" s="6"/>
      <c r="D16" s="6"/>
      <c r="E16" s="7"/>
      <c r="F16" s="8">
        <f>SUM(C16,D16)</f>
        <v>0</v>
      </c>
      <c r="G16" s="14">
        <v>2230</v>
      </c>
      <c r="H16" s="6"/>
      <c r="I16" s="7"/>
      <c r="J16" s="6"/>
      <c r="K16" s="11"/>
    </row>
    <row r="17" spans="1:11" ht="15.75">
      <c r="A17" s="4"/>
      <c r="B17" s="5"/>
      <c r="C17" s="6"/>
      <c r="D17" s="6"/>
      <c r="E17" s="7"/>
      <c r="F17" s="8">
        <f>SUM(C17,D17)</f>
        <v>0</v>
      </c>
      <c r="G17" s="5"/>
      <c r="H17" s="6"/>
      <c r="I17" s="7"/>
      <c r="J17" s="6"/>
      <c r="K17" s="11"/>
    </row>
    <row r="18" spans="1:11" ht="15.75">
      <c r="A18" s="20"/>
      <c r="B18" s="23" t="s">
        <v>58</v>
      </c>
      <c r="C18" s="24">
        <f>SUM(C9:C17)</f>
        <v>127.63</v>
      </c>
      <c r="D18" s="24">
        <f>SUM(D5:D17)</f>
        <v>460.49</v>
      </c>
      <c r="E18" s="26"/>
      <c r="F18" s="63">
        <f>SUM(C18,D18)</f>
        <v>588.12</v>
      </c>
      <c r="G18" s="28"/>
      <c r="H18" s="24">
        <f>SUM(H9:H17)</f>
        <v>0.07</v>
      </c>
      <c r="I18" s="26"/>
      <c r="J18" s="24">
        <f>SUM(J5:J17)</f>
        <v>460.49</v>
      </c>
      <c r="K18" s="64">
        <f>C18-H18</f>
        <v>127.56</v>
      </c>
    </row>
    <row r="21" spans="2:8" ht="15.75">
      <c r="B21" s="30" t="s">
        <v>152</v>
      </c>
      <c r="F21" s="31"/>
      <c r="G21" s="144" t="s">
        <v>191</v>
      </c>
      <c r="H21" s="144"/>
    </row>
    <row r="22" spans="2:8" ht="15">
      <c r="B22" s="30"/>
      <c r="F22" s="145" t="s">
        <v>61</v>
      </c>
      <c r="G22" s="145"/>
      <c r="H22" s="145"/>
    </row>
    <row r="23" spans="2:8" ht="15" customHeight="1">
      <c r="B23" s="30" t="s">
        <v>62</v>
      </c>
      <c r="F23" s="163" t="s">
        <v>192</v>
      </c>
      <c r="G23" s="163"/>
      <c r="H23" s="163"/>
    </row>
    <row r="24" spans="6:8" ht="12.75">
      <c r="F24" s="145" t="s">
        <v>61</v>
      </c>
      <c r="G24" s="145"/>
      <c r="H24" s="145"/>
    </row>
  </sheetData>
  <sheetProtection selectLockedCells="1" selectUnlockedCells="1"/>
  <mergeCells count="21">
    <mergeCell ref="G21:H21"/>
    <mergeCell ref="F22:H22"/>
    <mergeCell ref="F23:H23"/>
    <mergeCell ref="F24:H24"/>
    <mergeCell ref="K3:K4"/>
    <mergeCell ref="A14:A15"/>
    <mergeCell ref="B14:B15"/>
    <mergeCell ref="C14:C15"/>
    <mergeCell ref="D14:D15"/>
    <mergeCell ref="E14:E15"/>
    <mergeCell ref="F14:F15"/>
    <mergeCell ref="I14:I15"/>
    <mergeCell ref="J14:J15"/>
    <mergeCell ref="K14:K15"/>
    <mergeCell ref="B1:J1"/>
    <mergeCell ref="A2:K2"/>
    <mergeCell ref="A3:A4"/>
    <mergeCell ref="B3:B4"/>
    <mergeCell ref="C3:E3"/>
    <mergeCell ref="F3:F4"/>
    <mergeCell ref="G3:J3"/>
  </mergeCells>
  <printOptions/>
  <pageMargins left="0.7875" right="0.7875" top="1.0527777777777778" bottom="1.0527777777777778" header="0.7875" footer="0.7875"/>
  <pageSetup horizontalDpi="300" verticalDpi="300" orientation="portrait" paperSize="9"/>
  <headerFooter alignWithMargins="0">
    <oddHeader>&amp;C&amp;"Times New Roman,Звичайний"&amp;12&amp;A</oddHeader>
    <oddFooter>&amp;C&amp;"Times New Roman,Звичайний"&amp;12Страница &amp;P</oddFooter>
  </headerFooter>
</worksheet>
</file>

<file path=xl/worksheets/sheet8.xml><?xml version="1.0" encoding="utf-8"?>
<worksheet xmlns="http://schemas.openxmlformats.org/spreadsheetml/2006/main" xmlns:r="http://schemas.openxmlformats.org/officeDocument/2006/relationships">
  <dimension ref="A1:K53"/>
  <sheetViews>
    <sheetView zoomScalePageLayoutView="0" workbookViewId="0" topLeftCell="A1">
      <selection activeCell="B1" sqref="B1:J1"/>
    </sheetView>
  </sheetViews>
  <sheetFormatPr defaultColWidth="8.8515625" defaultRowHeight="12.75"/>
  <cols>
    <col min="1" max="1" width="7.28125" style="34" customWidth="1"/>
    <col min="2" max="2" width="25.7109375" style="34" customWidth="1"/>
    <col min="3" max="3" width="16.28125" style="34" customWidth="1"/>
    <col min="4" max="4" width="13.57421875" style="34" customWidth="1"/>
    <col min="5" max="5" width="18.8515625" style="34" customWidth="1"/>
    <col min="6" max="6" width="15.8515625" style="34" customWidth="1"/>
    <col min="7" max="7" width="16.57421875" style="34" customWidth="1"/>
    <col min="8" max="8" width="14.28125" style="34" customWidth="1"/>
    <col min="9" max="9" width="22.8515625" style="34" customWidth="1"/>
    <col min="10" max="10" width="14.00390625" style="34" customWidth="1"/>
    <col min="11" max="11" width="15.57421875" style="34" customWidth="1"/>
    <col min="12" max="16384" width="8.8515625" style="34" customWidth="1"/>
  </cols>
  <sheetData>
    <row r="1" spans="1:11" ht="61.5" customHeight="1">
      <c r="A1" s="1"/>
      <c r="B1" s="139" t="s">
        <v>193</v>
      </c>
      <c r="C1" s="139"/>
      <c r="D1" s="139"/>
      <c r="E1" s="139"/>
      <c r="F1" s="139"/>
      <c r="G1" s="139"/>
      <c r="H1" s="139"/>
      <c r="I1" s="139"/>
      <c r="J1" s="139"/>
      <c r="K1" s="1"/>
    </row>
    <row r="2" spans="1:11" ht="15">
      <c r="A2" s="140" t="s">
        <v>156</v>
      </c>
      <c r="B2" s="140"/>
      <c r="C2" s="140"/>
      <c r="D2" s="140"/>
      <c r="E2" s="140"/>
      <c r="F2" s="140"/>
      <c r="G2" s="140"/>
      <c r="H2" s="140"/>
      <c r="I2" s="140"/>
      <c r="J2" s="140"/>
      <c r="K2" s="140"/>
    </row>
    <row r="3" spans="1:11" ht="33" customHeight="1">
      <c r="A3" s="141" t="s">
        <v>2</v>
      </c>
      <c r="B3" s="141" t="s">
        <v>3</v>
      </c>
      <c r="C3" s="142" t="s">
        <v>4</v>
      </c>
      <c r="D3" s="142"/>
      <c r="E3" s="142"/>
      <c r="F3" s="142" t="s">
        <v>194</v>
      </c>
      <c r="G3" s="142" t="s">
        <v>6</v>
      </c>
      <c r="H3" s="142"/>
      <c r="I3" s="142"/>
      <c r="J3" s="142"/>
      <c r="K3" s="143" t="s">
        <v>195</v>
      </c>
    </row>
    <row r="4" spans="1:11" ht="140.25">
      <c r="A4" s="141"/>
      <c r="B4" s="141"/>
      <c r="C4" s="2" t="s">
        <v>196</v>
      </c>
      <c r="D4" s="2" t="s">
        <v>197</v>
      </c>
      <c r="E4" s="2" t="s">
        <v>10</v>
      </c>
      <c r="F4" s="142"/>
      <c r="G4" s="3" t="s">
        <v>11</v>
      </c>
      <c r="H4" s="2" t="s">
        <v>198</v>
      </c>
      <c r="I4" s="2" t="s">
        <v>199</v>
      </c>
      <c r="J4" s="2" t="s">
        <v>198</v>
      </c>
      <c r="K4" s="143"/>
    </row>
    <row r="5" spans="1:11" ht="31.5">
      <c r="A5" s="4">
        <v>1</v>
      </c>
      <c r="B5" s="62" t="s">
        <v>200</v>
      </c>
      <c r="C5" s="130"/>
      <c r="D5" s="130">
        <f>69.54162+68.69108</f>
        <v>138.2327</v>
      </c>
      <c r="E5" s="62" t="s">
        <v>201</v>
      </c>
      <c r="F5" s="131">
        <f aca="true" t="shared" si="0" ref="F5:F47">SUM(C5,D5)</f>
        <v>138.2327</v>
      </c>
      <c r="G5" s="14">
        <v>2230</v>
      </c>
      <c r="H5" s="130"/>
      <c r="I5" s="62" t="s">
        <v>201</v>
      </c>
      <c r="J5" s="130">
        <f>69.54162+68.69108</f>
        <v>138.2327</v>
      </c>
      <c r="K5" s="132"/>
    </row>
    <row r="6" spans="1:11" ht="31.5">
      <c r="A6" s="4">
        <v>3</v>
      </c>
      <c r="B6" s="62" t="s">
        <v>202</v>
      </c>
      <c r="C6" s="9"/>
      <c r="D6" s="130">
        <v>26.01135</v>
      </c>
      <c r="E6" s="62" t="s">
        <v>201</v>
      </c>
      <c r="F6" s="131">
        <f t="shared" si="0"/>
        <v>26.01135</v>
      </c>
      <c r="G6" s="14">
        <v>2230</v>
      </c>
      <c r="H6" s="130"/>
      <c r="I6" s="62" t="s">
        <v>201</v>
      </c>
      <c r="J6" s="130">
        <v>26.01135</v>
      </c>
      <c r="K6" s="132"/>
    </row>
    <row r="7" spans="1:11" ht="31.5">
      <c r="A7" s="4">
        <v>4</v>
      </c>
      <c r="B7" s="62" t="s">
        <v>202</v>
      </c>
      <c r="C7" s="9"/>
      <c r="D7" s="130">
        <v>14.67692</v>
      </c>
      <c r="E7" s="62" t="s">
        <v>203</v>
      </c>
      <c r="F7" s="131">
        <f t="shared" si="0"/>
        <v>14.67692</v>
      </c>
      <c r="G7" s="14">
        <v>2210</v>
      </c>
      <c r="H7" s="130"/>
      <c r="I7" s="62" t="s">
        <v>203</v>
      </c>
      <c r="J7" s="130">
        <v>14.67692</v>
      </c>
      <c r="K7" s="132"/>
    </row>
    <row r="8" spans="1:11" ht="31.5">
      <c r="A8" s="4">
        <v>5</v>
      </c>
      <c r="B8" s="62" t="s">
        <v>204</v>
      </c>
      <c r="C8" s="9"/>
      <c r="D8" s="130">
        <f>0.5+0.5</f>
        <v>1</v>
      </c>
      <c r="E8" s="62" t="s">
        <v>205</v>
      </c>
      <c r="F8" s="131">
        <f t="shared" si="0"/>
        <v>1</v>
      </c>
      <c r="G8" s="14">
        <v>2210</v>
      </c>
      <c r="H8" s="130"/>
      <c r="I8" s="62" t="s">
        <v>205</v>
      </c>
      <c r="J8" s="130">
        <f>0.5+0.5</f>
        <v>1</v>
      </c>
      <c r="K8" s="133"/>
    </row>
    <row r="9" spans="1:11" ht="47.25">
      <c r="A9" s="4">
        <v>6</v>
      </c>
      <c r="B9" s="62" t="s">
        <v>206</v>
      </c>
      <c r="C9" s="9"/>
      <c r="D9" s="130">
        <v>10.8</v>
      </c>
      <c r="E9" s="62" t="s">
        <v>207</v>
      </c>
      <c r="F9" s="131">
        <f t="shared" si="0"/>
        <v>10.8</v>
      </c>
      <c r="G9" s="14">
        <v>2210</v>
      </c>
      <c r="H9" s="130"/>
      <c r="I9" s="62" t="s">
        <v>207</v>
      </c>
      <c r="J9" s="130">
        <v>10.8</v>
      </c>
      <c r="K9" s="133"/>
    </row>
    <row r="10" spans="1:11" ht="15.75">
      <c r="A10" s="4">
        <v>7</v>
      </c>
      <c r="B10" s="62" t="s">
        <v>142</v>
      </c>
      <c r="C10" s="130">
        <v>0.6</v>
      </c>
      <c r="D10" s="130"/>
      <c r="E10" s="62"/>
      <c r="F10" s="131">
        <f t="shared" si="0"/>
        <v>0.6</v>
      </c>
      <c r="G10" s="14"/>
      <c r="H10" s="130"/>
      <c r="I10" s="62"/>
      <c r="J10" s="130"/>
      <c r="K10" s="133"/>
    </row>
    <row r="11" spans="1:11" ht="15.75">
      <c r="A11" s="4"/>
      <c r="B11" s="62"/>
      <c r="C11" s="130"/>
      <c r="D11" s="130"/>
      <c r="E11" s="62"/>
      <c r="F11" s="131">
        <f t="shared" si="0"/>
        <v>0</v>
      </c>
      <c r="G11" s="14"/>
      <c r="H11" s="130"/>
      <c r="I11" s="62"/>
      <c r="J11" s="130"/>
      <c r="K11" s="133"/>
    </row>
    <row r="12" spans="1:11" ht="15.75">
      <c r="A12" s="4"/>
      <c r="B12" s="62"/>
      <c r="C12" s="130"/>
      <c r="D12" s="9"/>
      <c r="E12" s="62"/>
      <c r="F12" s="131">
        <f t="shared" si="0"/>
        <v>0</v>
      </c>
      <c r="G12" s="14"/>
      <c r="H12" s="130"/>
      <c r="I12" s="7"/>
      <c r="J12" s="9"/>
      <c r="K12" s="133"/>
    </row>
    <row r="13" spans="1:11" ht="15.75">
      <c r="A13" s="4"/>
      <c r="B13" s="62"/>
      <c r="C13" s="130"/>
      <c r="D13" s="9"/>
      <c r="E13" s="62"/>
      <c r="F13" s="131">
        <f t="shared" si="0"/>
        <v>0</v>
      </c>
      <c r="G13" s="14"/>
      <c r="H13" s="130"/>
      <c r="I13" s="7"/>
      <c r="J13" s="9"/>
      <c r="K13" s="133"/>
    </row>
    <row r="14" spans="1:11" ht="15.75">
      <c r="A14" s="4"/>
      <c r="B14" s="62"/>
      <c r="C14" s="130"/>
      <c r="D14" s="9"/>
      <c r="E14" s="62"/>
      <c r="F14" s="131">
        <f t="shared" si="0"/>
        <v>0</v>
      </c>
      <c r="G14" s="14"/>
      <c r="H14" s="130"/>
      <c r="I14" s="7"/>
      <c r="J14" s="9"/>
      <c r="K14" s="133"/>
    </row>
    <row r="15" spans="1:11" ht="15.75">
      <c r="A15" s="4"/>
      <c r="B15" s="62"/>
      <c r="C15" s="130"/>
      <c r="D15" s="9"/>
      <c r="E15" s="62"/>
      <c r="F15" s="131">
        <f t="shared" si="0"/>
        <v>0</v>
      </c>
      <c r="G15" s="14"/>
      <c r="H15" s="130"/>
      <c r="I15" s="7"/>
      <c r="J15" s="9"/>
      <c r="K15" s="133"/>
    </row>
    <row r="16" spans="1:11" ht="15.75">
      <c r="A16" s="4"/>
      <c r="B16" s="62"/>
      <c r="C16" s="130"/>
      <c r="D16" s="9"/>
      <c r="E16" s="62"/>
      <c r="F16" s="15">
        <f t="shared" si="0"/>
        <v>0</v>
      </c>
      <c r="G16" s="14"/>
      <c r="H16" s="130"/>
      <c r="I16" s="7"/>
      <c r="J16" s="9"/>
      <c r="K16" s="133"/>
    </row>
    <row r="17" spans="1:11" ht="15.75">
      <c r="A17" s="4"/>
      <c r="B17" s="62"/>
      <c r="C17" s="130"/>
      <c r="D17" s="9"/>
      <c r="E17" s="62"/>
      <c r="F17" s="15">
        <f t="shared" si="0"/>
        <v>0</v>
      </c>
      <c r="G17" s="14"/>
      <c r="H17" s="130"/>
      <c r="I17" s="7"/>
      <c r="J17" s="9"/>
      <c r="K17" s="133"/>
    </row>
    <row r="18" spans="1:11" ht="15.75">
      <c r="A18" s="4"/>
      <c r="B18" s="62"/>
      <c r="C18" s="130"/>
      <c r="D18" s="9"/>
      <c r="E18" s="62"/>
      <c r="F18" s="15">
        <f t="shared" si="0"/>
        <v>0</v>
      </c>
      <c r="G18" s="14"/>
      <c r="H18" s="130"/>
      <c r="I18" s="7"/>
      <c r="J18" s="9"/>
      <c r="K18" s="133"/>
    </row>
    <row r="19" spans="1:11" ht="15.75">
      <c r="A19" s="4"/>
      <c r="B19" s="62"/>
      <c r="C19" s="130"/>
      <c r="D19" s="9"/>
      <c r="E19" s="62"/>
      <c r="F19" s="15">
        <f t="shared" si="0"/>
        <v>0</v>
      </c>
      <c r="G19" s="14"/>
      <c r="H19" s="130"/>
      <c r="I19" s="7"/>
      <c r="J19" s="9"/>
      <c r="K19" s="133"/>
    </row>
    <row r="20" spans="1:11" ht="15.75">
      <c r="A20" s="4"/>
      <c r="B20" s="62"/>
      <c r="C20" s="130"/>
      <c r="D20" s="9"/>
      <c r="E20" s="62"/>
      <c r="F20" s="15">
        <f t="shared" si="0"/>
        <v>0</v>
      </c>
      <c r="G20" s="14"/>
      <c r="H20" s="130"/>
      <c r="I20" s="7"/>
      <c r="J20" s="9"/>
      <c r="K20" s="133"/>
    </row>
    <row r="21" spans="1:11" ht="15.75">
      <c r="A21" s="4"/>
      <c r="B21" s="62"/>
      <c r="C21" s="130"/>
      <c r="D21" s="9"/>
      <c r="E21" s="62"/>
      <c r="F21" s="15">
        <f t="shared" si="0"/>
        <v>0</v>
      </c>
      <c r="G21" s="14"/>
      <c r="H21" s="130"/>
      <c r="I21" s="7"/>
      <c r="J21" s="9"/>
      <c r="K21" s="133"/>
    </row>
    <row r="22" spans="1:11" ht="15.75">
      <c r="A22" s="14"/>
      <c r="B22" s="62"/>
      <c r="C22" s="130"/>
      <c r="D22" s="9"/>
      <c r="E22" s="62"/>
      <c r="F22" s="15">
        <f t="shared" si="0"/>
        <v>0</v>
      </c>
      <c r="G22" s="14"/>
      <c r="H22" s="130"/>
      <c r="I22" s="7"/>
      <c r="J22" s="9"/>
      <c r="K22" s="133"/>
    </row>
    <row r="23" spans="1:11" ht="15.75">
      <c r="A23" s="14"/>
      <c r="B23" s="62"/>
      <c r="C23" s="130"/>
      <c r="D23" s="9"/>
      <c r="E23" s="62"/>
      <c r="F23" s="15">
        <f t="shared" si="0"/>
        <v>0</v>
      </c>
      <c r="G23" s="14"/>
      <c r="H23" s="130"/>
      <c r="I23" s="7"/>
      <c r="J23" s="9"/>
      <c r="K23" s="133"/>
    </row>
    <row r="24" spans="1:11" ht="15.75">
      <c r="A24" s="4"/>
      <c r="B24" s="62"/>
      <c r="C24" s="9"/>
      <c r="D24" s="9"/>
      <c r="E24" s="7"/>
      <c r="F24" s="15">
        <f t="shared" si="0"/>
        <v>0</v>
      </c>
      <c r="G24" s="14"/>
      <c r="H24" s="9"/>
      <c r="I24" s="7"/>
      <c r="J24" s="9"/>
      <c r="K24" s="133"/>
    </row>
    <row r="25" spans="1:11" ht="15.75">
      <c r="A25" s="4"/>
      <c r="B25" s="62"/>
      <c r="C25" s="9"/>
      <c r="D25" s="9"/>
      <c r="E25" s="7"/>
      <c r="F25" s="15">
        <f t="shared" si="0"/>
        <v>0</v>
      </c>
      <c r="G25" s="14"/>
      <c r="H25" s="9"/>
      <c r="I25" s="7"/>
      <c r="J25" s="9"/>
      <c r="K25" s="133"/>
    </row>
    <row r="26" spans="1:11" ht="15.75">
      <c r="A26" s="4"/>
      <c r="B26" s="62"/>
      <c r="C26" s="9"/>
      <c r="D26" s="9"/>
      <c r="E26" s="7"/>
      <c r="F26" s="15">
        <f t="shared" si="0"/>
        <v>0</v>
      </c>
      <c r="G26" s="14"/>
      <c r="H26" s="9"/>
      <c r="I26" s="7"/>
      <c r="J26" s="9"/>
      <c r="K26" s="133"/>
    </row>
    <row r="27" spans="1:11" ht="15.75">
      <c r="A27" s="4"/>
      <c r="B27" s="62"/>
      <c r="C27" s="9"/>
      <c r="D27" s="9"/>
      <c r="E27" s="7"/>
      <c r="F27" s="15">
        <f t="shared" si="0"/>
        <v>0</v>
      </c>
      <c r="G27" s="14"/>
      <c r="H27" s="9"/>
      <c r="I27" s="7"/>
      <c r="J27" s="9"/>
      <c r="K27" s="133"/>
    </row>
    <row r="28" spans="1:11" ht="15.75">
      <c r="A28" s="4"/>
      <c r="B28" s="62"/>
      <c r="C28" s="9"/>
      <c r="D28" s="9"/>
      <c r="E28" s="7"/>
      <c r="F28" s="15">
        <f t="shared" si="0"/>
        <v>0</v>
      </c>
      <c r="G28" s="14"/>
      <c r="H28" s="9"/>
      <c r="I28" s="7"/>
      <c r="J28" s="9"/>
      <c r="K28" s="133"/>
    </row>
    <row r="29" spans="1:11" ht="15.75">
      <c r="A29" s="4"/>
      <c r="B29" s="62"/>
      <c r="C29" s="9"/>
      <c r="D29" s="9"/>
      <c r="E29" s="7"/>
      <c r="F29" s="15">
        <f t="shared" si="0"/>
        <v>0</v>
      </c>
      <c r="G29" s="14"/>
      <c r="H29" s="9"/>
      <c r="I29" s="7"/>
      <c r="J29" s="9"/>
      <c r="K29" s="133"/>
    </row>
    <row r="30" spans="1:11" ht="15.75">
      <c r="A30" s="4"/>
      <c r="B30" s="5"/>
      <c r="C30" s="9"/>
      <c r="D30" s="9"/>
      <c r="E30" s="7"/>
      <c r="F30" s="15">
        <f t="shared" si="0"/>
        <v>0</v>
      </c>
      <c r="G30" s="14"/>
      <c r="H30" s="9"/>
      <c r="I30" s="7"/>
      <c r="J30" s="9"/>
      <c r="K30" s="133"/>
    </row>
    <row r="31" spans="1:11" ht="15.75">
      <c r="A31" s="4"/>
      <c r="B31" s="5"/>
      <c r="C31" s="9"/>
      <c r="D31" s="9"/>
      <c r="E31" s="7"/>
      <c r="F31" s="15">
        <f t="shared" si="0"/>
        <v>0</v>
      </c>
      <c r="G31" s="14"/>
      <c r="H31" s="9"/>
      <c r="I31" s="7"/>
      <c r="J31" s="9"/>
      <c r="K31" s="133"/>
    </row>
    <row r="32" spans="1:11" ht="15.75">
      <c r="A32" s="14"/>
      <c r="B32" s="5"/>
      <c r="C32" s="9"/>
      <c r="D32" s="9"/>
      <c r="E32" s="7"/>
      <c r="F32" s="15">
        <f t="shared" si="0"/>
        <v>0</v>
      </c>
      <c r="G32" s="14"/>
      <c r="H32" s="9"/>
      <c r="I32" s="7"/>
      <c r="J32" s="9"/>
      <c r="K32" s="133"/>
    </row>
    <row r="33" spans="1:11" ht="15.75">
      <c r="A33" s="14"/>
      <c r="B33" s="5"/>
      <c r="C33" s="9"/>
      <c r="D33" s="9"/>
      <c r="E33" s="7"/>
      <c r="F33" s="15">
        <f t="shared" si="0"/>
        <v>0</v>
      </c>
      <c r="G33" s="14"/>
      <c r="H33" s="9"/>
      <c r="I33" s="7"/>
      <c r="J33" s="9"/>
      <c r="K33" s="133"/>
    </row>
    <row r="34" spans="1:11" ht="15.75">
      <c r="A34" s="4"/>
      <c r="B34" s="5"/>
      <c r="C34" s="9"/>
      <c r="D34" s="9"/>
      <c r="E34" s="7"/>
      <c r="F34" s="15">
        <f t="shared" si="0"/>
        <v>0</v>
      </c>
      <c r="G34" s="14"/>
      <c r="H34" s="9"/>
      <c r="I34" s="7"/>
      <c r="J34" s="9"/>
      <c r="K34" s="133"/>
    </row>
    <row r="35" spans="1:11" ht="15.75">
      <c r="A35" s="4"/>
      <c r="B35" s="5"/>
      <c r="C35" s="9"/>
      <c r="D35" s="9"/>
      <c r="E35" s="7"/>
      <c r="F35" s="15">
        <f t="shared" si="0"/>
        <v>0</v>
      </c>
      <c r="G35" s="14"/>
      <c r="H35" s="9"/>
      <c r="I35" s="7"/>
      <c r="J35" s="9"/>
      <c r="K35" s="133"/>
    </row>
    <row r="36" spans="1:11" ht="15.75">
      <c r="A36" s="4"/>
      <c r="B36" s="5"/>
      <c r="C36" s="9"/>
      <c r="D36" s="9"/>
      <c r="E36" s="7"/>
      <c r="F36" s="15">
        <f t="shared" si="0"/>
        <v>0</v>
      </c>
      <c r="G36" s="14"/>
      <c r="H36" s="9"/>
      <c r="I36" s="7"/>
      <c r="J36" s="9"/>
      <c r="K36" s="133"/>
    </row>
    <row r="37" spans="1:11" ht="15.75">
      <c r="A37" s="4"/>
      <c r="B37" s="5"/>
      <c r="C37" s="9"/>
      <c r="D37" s="9"/>
      <c r="E37" s="7"/>
      <c r="F37" s="15">
        <f t="shared" si="0"/>
        <v>0</v>
      </c>
      <c r="G37" s="14"/>
      <c r="H37" s="9"/>
      <c r="I37" s="7"/>
      <c r="J37" s="9"/>
      <c r="K37" s="133"/>
    </row>
    <row r="38" spans="1:11" ht="15.75">
      <c r="A38" s="4"/>
      <c r="B38" s="5"/>
      <c r="C38" s="9"/>
      <c r="D38" s="9"/>
      <c r="E38" s="7"/>
      <c r="F38" s="15">
        <f t="shared" si="0"/>
        <v>0</v>
      </c>
      <c r="G38" s="14"/>
      <c r="H38" s="9"/>
      <c r="I38" s="7"/>
      <c r="J38" s="9"/>
      <c r="K38" s="133"/>
    </row>
    <row r="39" spans="1:11" ht="15.75">
      <c r="A39" s="4"/>
      <c r="B39" s="5"/>
      <c r="C39" s="9"/>
      <c r="D39" s="9"/>
      <c r="E39" s="7"/>
      <c r="F39" s="15">
        <f t="shared" si="0"/>
        <v>0</v>
      </c>
      <c r="G39" s="14"/>
      <c r="H39" s="9"/>
      <c r="I39" s="7"/>
      <c r="J39" s="9"/>
      <c r="K39" s="133"/>
    </row>
    <row r="40" spans="1:11" ht="15.75">
      <c r="A40" s="4"/>
      <c r="B40" s="5"/>
      <c r="C40" s="9"/>
      <c r="D40" s="9"/>
      <c r="E40" s="7"/>
      <c r="F40" s="15">
        <f t="shared" si="0"/>
        <v>0</v>
      </c>
      <c r="G40" s="14"/>
      <c r="H40" s="9"/>
      <c r="I40" s="7"/>
      <c r="J40" s="9"/>
      <c r="K40" s="133"/>
    </row>
    <row r="41" spans="1:11" ht="15.75">
      <c r="A41" s="4"/>
      <c r="B41" s="5"/>
      <c r="C41" s="9"/>
      <c r="D41" s="9"/>
      <c r="E41" s="7"/>
      <c r="F41" s="15">
        <f t="shared" si="0"/>
        <v>0</v>
      </c>
      <c r="G41" s="14"/>
      <c r="H41" s="9"/>
      <c r="I41" s="7"/>
      <c r="J41" s="9"/>
      <c r="K41" s="133"/>
    </row>
    <row r="42" spans="1:11" ht="15.75">
      <c r="A42" s="14"/>
      <c r="B42" s="5"/>
      <c r="C42" s="9"/>
      <c r="D42" s="9"/>
      <c r="E42" s="7"/>
      <c r="F42" s="15">
        <f t="shared" si="0"/>
        <v>0</v>
      </c>
      <c r="G42" s="14"/>
      <c r="H42" s="9"/>
      <c r="I42" s="7"/>
      <c r="J42" s="9"/>
      <c r="K42" s="133"/>
    </row>
    <row r="43" spans="1:11" ht="15.75">
      <c r="A43" s="14"/>
      <c r="B43" s="5"/>
      <c r="C43" s="9"/>
      <c r="D43" s="9"/>
      <c r="E43" s="7"/>
      <c r="F43" s="15">
        <f t="shared" si="0"/>
        <v>0</v>
      </c>
      <c r="G43" s="14"/>
      <c r="H43" s="9"/>
      <c r="I43" s="7"/>
      <c r="J43" s="9"/>
      <c r="K43" s="133"/>
    </row>
    <row r="44" spans="1:11" ht="15.75">
      <c r="A44" s="14"/>
      <c r="B44" s="5"/>
      <c r="C44" s="9"/>
      <c r="D44" s="9"/>
      <c r="E44" s="7"/>
      <c r="F44" s="15">
        <f t="shared" si="0"/>
        <v>0</v>
      </c>
      <c r="G44" s="14"/>
      <c r="H44" s="9"/>
      <c r="I44" s="7"/>
      <c r="J44" s="9"/>
      <c r="K44" s="133"/>
    </row>
    <row r="45" spans="1:11" ht="15.75">
      <c r="A45" s="14"/>
      <c r="B45" s="5"/>
      <c r="C45" s="9"/>
      <c r="D45" s="9"/>
      <c r="E45" s="7"/>
      <c r="F45" s="15">
        <f t="shared" si="0"/>
        <v>0</v>
      </c>
      <c r="G45" s="14"/>
      <c r="H45" s="9"/>
      <c r="I45" s="7"/>
      <c r="J45" s="9"/>
      <c r="K45" s="133"/>
    </row>
    <row r="46" spans="1:11" ht="15.75">
      <c r="A46" s="14"/>
      <c r="B46" s="5"/>
      <c r="C46" s="9"/>
      <c r="D46" s="9"/>
      <c r="E46" s="7"/>
      <c r="F46" s="15">
        <f t="shared" si="0"/>
        <v>0</v>
      </c>
      <c r="G46" s="14"/>
      <c r="H46" s="9"/>
      <c r="I46" s="7"/>
      <c r="J46" s="9"/>
      <c r="K46" s="133"/>
    </row>
    <row r="47" spans="1:11" ht="15.75">
      <c r="A47" s="5"/>
      <c r="B47" s="23" t="s">
        <v>58</v>
      </c>
      <c r="C47" s="134">
        <f>SUM(C5:C46)</f>
        <v>0.6</v>
      </c>
      <c r="D47" s="134">
        <f>SUM(D5:D46)</f>
        <v>190.72097</v>
      </c>
      <c r="E47" s="135"/>
      <c r="F47" s="134">
        <f t="shared" si="0"/>
        <v>191.32097</v>
      </c>
      <c r="G47" s="136"/>
      <c r="H47" s="134">
        <f>SUM(H5:H46)</f>
        <v>0</v>
      </c>
      <c r="I47" s="135"/>
      <c r="J47" s="134">
        <f>SUM(J5:J46)</f>
        <v>190.72097</v>
      </c>
      <c r="K47" s="134">
        <f>C47-H47</f>
        <v>0.6</v>
      </c>
    </row>
    <row r="50" spans="2:8" ht="15.75">
      <c r="B50" s="30" t="s">
        <v>208</v>
      </c>
      <c r="F50" s="31"/>
      <c r="G50" s="144" t="s">
        <v>209</v>
      </c>
      <c r="H50" s="144"/>
    </row>
    <row r="51" spans="2:8" ht="15">
      <c r="B51" s="30"/>
      <c r="F51" s="145" t="s">
        <v>61</v>
      </c>
      <c r="G51" s="145"/>
      <c r="H51" s="145"/>
    </row>
    <row r="52" spans="2:8" ht="15.75">
      <c r="B52" s="30" t="s">
        <v>210</v>
      </c>
      <c r="F52" s="31"/>
      <c r="G52" s="144" t="s">
        <v>211</v>
      </c>
      <c r="H52" s="144"/>
    </row>
    <row r="53" spans="6:8" ht="15">
      <c r="F53" s="145" t="s">
        <v>61</v>
      </c>
      <c r="G53" s="145"/>
      <c r="H53" s="145"/>
    </row>
  </sheetData>
  <sheetProtection selectLockedCells="1" selectUnlockedCells="1"/>
  <mergeCells count="12">
    <mergeCell ref="G50:H50"/>
    <mergeCell ref="F51:H51"/>
    <mergeCell ref="G52:H52"/>
    <mergeCell ref="F53:H53"/>
    <mergeCell ref="B1:J1"/>
    <mergeCell ref="A2:K2"/>
    <mergeCell ref="A3:A4"/>
    <mergeCell ref="B3:B4"/>
    <mergeCell ref="C3:E3"/>
    <mergeCell ref="F3:F4"/>
    <mergeCell ref="G3:J3"/>
    <mergeCell ref="K3:K4"/>
  </mergeCells>
  <printOptions/>
  <pageMargins left="0.7875" right="0.7875" top="1.0527777777777778" bottom="1.0527777777777778" header="0.7875" footer="0.7875"/>
  <pageSetup horizontalDpi="300" verticalDpi="300" orientation="portrait" paperSize="9"/>
  <headerFooter alignWithMargins="0">
    <oddHeader>&amp;C&amp;"Times New Roman,Звичайний"&amp;12&amp;A</oddHeader>
    <oddFooter>&amp;C&amp;"Times New Roman,Звичайний"&amp;12Страница &amp;P</oddFooter>
  </headerFooter>
</worksheet>
</file>

<file path=xl/worksheets/sheet9.xml><?xml version="1.0" encoding="utf-8"?>
<worksheet xmlns="http://schemas.openxmlformats.org/spreadsheetml/2006/main" xmlns:r="http://schemas.openxmlformats.org/officeDocument/2006/relationships">
  <dimension ref="A1:K54"/>
  <sheetViews>
    <sheetView zoomScalePageLayoutView="0" workbookViewId="0" topLeftCell="A1">
      <selection activeCell="A1" sqref="A1:IV2"/>
    </sheetView>
  </sheetViews>
  <sheetFormatPr defaultColWidth="11.57421875" defaultRowHeight="12.75"/>
  <cols>
    <col min="1" max="1" width="7.28125" style="0" customWidth="1"/>
    <col min="2" max="2" width="24.421875" style="0" customWidth="1"/>
    <col min="3" max="3" width="16.28125" style="0" customWidth="1"/>
    <col min="4" max="4" width="13.57421875" style="0" customWidth="1"/>
    <col min="5" max="5" width="18.8515625" style="0" customWidth="1"/>
    <col min="6" max="6" width="15.8515625" style="0" customWidth="1"/>
    <col min="7" max="7" width="16.57421875" style="0" customWidth="1"/>
    <col min="8" max="8" width="14.28125" style="0" customWidth="1"/>
    <col min="9" max="9" width="22.8515625" style="0" customWidth="1"/>
    <col min="10" max="10" width="14.00390625" style="0" customWidth="1"/>
    <col min="11" max="11" width="15.57421875" style="0" customWidth="1"/>
    <col min="12" max="16" width="9.00390625" style="0" customWidth="1"/>
  </cols>
  <sheetData>
    <row r="1" spans="1:11" ht="61.5" customHeight="1">
      <c r="A1" s="1"/>
      <c r="B1" s="139" t="s">
        <v>212</v>
      </c>
      <c r="C1" s="139"/>
      <c r="D1" s="139"/>
      <c r="E1" s="139"/>
      <c r="F1" s="139"/>
      <c r="G1" s="139"/>
      <c r="H1" s="139"/>
      <c r="I1" s="139"/>
      <c r="J1" s="139"/>
      <c r="K1" s="1"/>
    </row>
    <row r="2" spans="1:11" ht="31.5" customHeight="1">
      <c r="A2" s="140" t="s">
        <v>1</v>
      </c>
      <c r="B2" s="140"/>
      <c r="C2" s="140"/>
      <c r="D2" s="140"/>
      <c r="E2" s="140"/>
      <c r="F2" s="140"/>
      <c r="G2" s="140"/>
      <c r="H2" s="140"/>
      <c r="I2" s="140"/>
      <c r="J2" s="140"/>
      <c r="K2" s="140"/>
    </row>
    <row r="3" spans="1:11" ht="33" customHeight="1">
      <c r="A3" s="141" t="s">
        <v>2</v>
      </c>
      <c r="B3" s="141" t="s">
        <v>3</v>
      </c>
      <c r="C3" s="142" t="s">
        <v>4</v>
      </c>
      <c r="D3" s="142"/>
      <c r="E3" s="142"/>
      <c r="F3" s="142" t="s">
        <v>5</v>
      </c>
      <c r="G3" s="142" t="s">
        <v>6</v>
      </c>
      <c r="H3" s="142"/>
      <c r="I3" s="142"/>
      <c r="J3" s="142"/>
      <c r="K3" s="143" t="s">
        <v>7</v>
      </c>
    </row>
    <row r="4" spans="1:11" ht="158.25" customHeight="1">
      <c r="A4" s="141"/>
      <c r="B4" s="141"/>
      <c r="C4" s="2" t="s">
        <v>8</v>
      </c>
      <c r="D4" s="2" t="s">
        <v>9</v>
      </c>
      <c r="E4" s="2" t="s">
        <v>10</v>
      </c>
      <c r="F4" s="142"/>
      <c r="G4" s="3" t="s">
        <v>11</v>
      </c>
      <c r="H4" s="2" t="s">
        <v>12</v>
      </c>
      <c r="I4" s="2" t="s">
        <v>13</v>
      </c>
      <c r="J4" s="2" t="s">
        <v>12</v>
      </c>
      <c r="K4" s="143"/>
    </row>
    <row r="5" spans="1:11" ht="15.75">
      <c r="A5" s="4"/>
      <c r="B5" s="5"/>
      <c r="C5" s="6"/>
      <c r="D5" s="6"/>
      <c r="E5" s="7"/>
      <c r="F5" s="8">
        <f aca="true" t="shared" si="0" ref="F5:F48">SUM(C5,D5)</f>
        <v>0</v>
      </c>
      <c r="G5" s="5"/>
      <c r="H5" s="6"/>
      <c r="I5" s="10"/>
      <c r="J5" s="6"/>
      <c r="K5" s="11"/>
    </row>
    <row r="6" spans="1:11" ht="15.75">
      <c r="A6" s="4"/>
      <c r="B6" s="5"/>
      <c r="C6" s="6"/>
      <c r="D6" s="6"/>
      <c r="E6" s="7"/>
      <c r="F6" s="8">
        <f t="shared" si="0"/>
        <v>0</v>
      </c>
      <c r="G6" s="5"/>
      <c r="H6" s="6"/>
      <c r="I6" s="10"/>
      <c r="J6" s="6"/>
      <c r="K6" s="11"/>
    </row>
    <row r="7" spans="1:11" ht="15.75">
      <c r="A7" s="4"/>
      <c r="B7" s="5"/>
      <c r="C7" s="6"/>
      <c r="D7" s="6"/>
      <c r="E7" s="7"/>
      <c r="F7" s="8">
        <f t="shared" si="0"/>
        <v>0</v>
      </c>
      <c r="G7" s="5"/>
      <c r="H7" s="6"/>
      <c r="I7" s="10"/>
      <c r="J7" s="6"/>
      <c r="K7" s="11"/>
    </row>
    <row r="8" spans="1:11" ht="15.75">
      <c r="A8" s="4"/>
      <c r="B8" s="5"/>
      <c r="C8" s="6"/>
      <c r="D8" s="6"/>
      <c r="E8" s="7"/>
      <c r="F8" s="8">
        <f t="shared" si="0"/>
        <v>0</v>
      </c>
      <c r="G8" s="5"/>
      <c r="H8" s="6"/>
      <c r="I8" s="10"/>
      <c r="J8" s="6"/>
      <c r="K8" s="11"/>
    </row>
    <row r="9" spans="1:11" ht="15.75">
      <c r="A9" s="4"/>
      <c r="B9" s="5"/>
      <c r="C9" s="6"/>
      <c r="D9" s="6"/>
      <c r="E9" s="7"/>
      <c r="F9" s="8">
        <f t="shared" si="0"/>
        <v>0</v>
      </c>
      <c r="G9" s="5"/>
      <c r="H9" s="6"/>
      <c r="I9" s="10"/>
      <c r="J9" s="6"/>
      <c r="K9" s="11"/>
    </row>
    <row r="10" spans="1:11" ht="15.75">
      <c r="A10" s="4"/>
      <c r="B10" s="5"/>
      <c r="C10" s="6"/>
      <c r="D10" s="6"/>
      <c r="E10" s="7"/>
      <c r="F10" s="8">
        <f t="shared" si="0"/>
        <v>0</v>
      </c>
      <c r="G10" s="14"/>
      <c r="H10" s="6"/>
      <c r="I10" s="7"/>
      <c r="J10" s="6"/>
      <c r="K10" s="11"/>
    </row>
    <row r="11" spans="1:11" ht="15.75">
      <c r="A11" s="4"/>
      <c r="B11" s="5"/>
      <c r="C11" s="6"/>
      <c r="D11" s="6"/>
      <c r="E11" s="7"/>
      <c r="F11" s="8">
        <f t="shared" si="0"/>
        <v>0</v>
      </c>
      <c r="G11" s="14"/>
      <c r="H11" s="6"/>
      <c r="I11" s="7"/>
      <c r="J11" s="6"/>
      <c r="K11" s="11"/>
    </row>
    <row r="12" spans="1:11" ht="15.75">
      <c r="A12" s="4"/>
      <c r="B12" s="5"/>
      <c r="C12" s="6"/>
      <c r="D12" s="6"/>
      <c r="E12" s="7"/>
      <c r="F12" s="8">
        <f t="shared" si="0"/>
        <v>0</v>
      </c>
      <c r="G12" s="5"/>
      <c r="H12" s="6"/>
      <c r="I12" s="7"/>
      <c r="J12" s="6"/>
      <c r="K12" s="11"/>
    </row>
    <row r="13" spans="1:11" ht="15.75">
      <c r="A13" s="14"/>
      <c r="B13" s="5"/>
      <c r="C13" s="6"/>
      <c r="D13" s="6"/>
      <c r="E13" s="7"/>
      <c r="F13" s="8">
        <f t="shared" si="0"/>
        <v>0</v>
      </c>
      <c r="G13" s="5"/>
      <c r="H13" s="6"/>
      <c r="I13" s="7"/>
      <c r="J13" s="6"/>
      <c r="K13" s="11"/>
    </row>
    <row r="14" spans="1:11" ht="15" customHeight="1">
      <c r="A14" s="14"/>
      <c r="B14" s="5"/>
      <c r="C14" s="6"/>
      <c r="D14" s="6"/>
      <c r="E14" s="7"/>
      <c r="F14" s="8">
        <f t="shared" si="0"/>
        <v>0</v>
      </c>
      <c r="G14" s="5"/>
      <c r="H14" s="6"/>
      <c r="I14" s="7"/>
      <c r="J14" s="6"/>
      <c r="K14" s="11"/>
    </row>
    <row r="15" spans="1:11" ht="15.75">
      <c r="A15" s="4"/>
      <c r="B15" s="5"/>
      <c r="C15" s="6"/>
      <c r="D15" s="6"/>
      <c r="E15" s="7"/>
      <c r="F15" s="8">
        <f t="shared" si="0"/>
        <v>0</v>
      </c>
      <c r="G15" s="5"/>
      <c r="H15" s="6"/>
      <c r="I15" s="7"/>
      <c r="J15" s="6"/>
      <c r="K15" s="11"/>
    </row>
    <row r="16" spans="1:11" ht="15.75">
      <c r="A16" s="4"/>
      <c r="B16" s="5"/>
      <c r="C16" s="6"/>
      <c r="D16" s="6"/>
      <c r="E16" s="7"/>
      <c r="F16" s="8">
        <f t="shared" si="0"/>
        <v>0</v>
      </c>
      <c r="G16" s="5"/>
      <c r="H16" s="6"/>
      <c r="I16" s="7"/>
      <c r="J16" s="6"/>
      <c r="K16" s="11"/>
    </row>
    <row r="17" spans="1:11" ht="15.75">
      <c r="A17" s="4"/>
      <c r="B17" s="5"/>
      <c r="C17" s="6"/>
      <c r="D17" s="6"/>
      <c r="E17" s="7"/>
      <c r="F17" s="8">
        <f t="shared" si="0"/>
        <v>0</v>
      </c>
      <c r="G17" s="5"/>
      <c r="H17" s="6"/>
      <c r="I17" s="7"/>
      <c r="J17" s="6"/>
      <c r="K17" s="11"/>
    </row>
    <row r="18" spans="1:11" ht="15.75">
      <c r="A18" s="4"/>
      <c r="B18" s="5"/>
      <c r="C18" s="6"/>
      <c r="D18" s="6"/>
      <c r="E18" s="7"/>
      <c r="F18" s="8">
        <f t="shared" si="0"/>
        <v>0</v>
      </c>
      <c r="G18" s="5"/>
      <c r="H18" s="6"/>
      <c r="I18" s="7"/>
      <c r="J18" s="6"/>
      <c r="K18" s="11"/>
    </row>
    <row r="19" spans="1:11" ht="15.75">
      <c r="A19" s="4"/>
      <c r="B19" s="5"/>
      <c r="C19" s="6"/>
      <c r="D19" s="6"/>
      <c r="E19" s="7"/>
      <c r="F19" s="8">
        <f t="shared" si="0"/>
        <v>0</v>
      </c>
      <c r="G19" s="5"/>
      <c r="H19" s="6"/>
      <c r="I19" s="7"/>
      <c r="J19" s="6"/>
      <c r="K19" s="11"/>
    </row>
    <row r="20" spans="1:11" ht="15.75">
      <c r="A20" s="4"/>
      <c r="B20" s="5"/>
      <c r="C20" s="6"/>
      <c r="D20" s="6"/>
      <c r="E20" s="7"/>
      <c r="F20" s="8">
        <f t="shared" si="0"/>
        <v>0</v>
      </c>
      <c r="G20" s="5"/>
      <c r="H20" s="6"/>
      <c r="I20" s="7"/>
      <c r="J20" s="6"/>
      <c r="K20" s="11"/>
    </row>
    <row r="21" spans="1:11" ht="15.75">
      <c r="A21" s="4"/>
      <c r="B21" s="5"/>
      <c r="C21" s="6"/>
      <c r="D21" s="6"/>
      <c r="E21" s="7"/>
      <c r="F21" s="8">
        <f t="shared" si="0"/>
        <v>0</v>
      </c>
      <c r="G21" s="5"/>
      <c r="H21" s="6"/>
      <c r="I21" s="7"/>
      <c r="J21" s="6"/>
      <c r="K21" s="11"/>
    </row>
    <row r="22" spans="1:11" ht="15.75">
      <c r="A22" s="4"/>
      <c r="B22" s="5"/>
      <c r="C22" s="6"/>
      <c r="D22" s="6"/>
      <c r="E22" s="7"/>
      <c r="F22" s="8">
        <f t="shared" si="0"/>
        <v>0</v>
      </c>
      <c r="G22" s="5"/>
      <c r="H22" s="6"/>
      <c r="I22" s="7"/>
      <c r="J22" s="6"/>
      <c r="K22" s="11"/>
    </row>
    <row r="23" spans="1:11" ht="15.75">
      <c r="A23" s="14"/>
      <c r="B23" s="5"/>
      <c r="C23" s="6"/>
      <c r="D23" s="6"/>
      <c r="E23" s="7"/>
      <c r="F23" s="8">
        <f t="shared" si="0"/>
        <v>0</v>
      </c>
      <c r="G23" s="5"/>
      <c r="H23" s="6"/>
      <c r="I23" s="7"/>
      <c r="J23" s="6"/>
      <c r="K23" s="11"/>
    </row>
    <row r="24" spans="1:11" ht="15.75">
      <c r="A24" s="14"/>
      <c r="B24" s="5"/>
      <c r="C24" s="6"/>
      <c r="D24" s="6"/>
      <c r="E24" s="7"/>
      <c r="F24" s="8">
        <f t="shared" si="0"/>
        <v>0</v>
      </c>
      <c r="G24" s="5"/>
      <c r="H24" s="6"/>
      <c r="I24" s="7"/>
      <c r="J24" s="6"/>
      <c r="K24" s="11"/>
    </row>
    <row r="25" spans="1:11" ht="15.75">
      <c r="A25" s="4"/>
      <c r="B25" s="5"/>
      <c r="C25" s="6"/>
      <c r="D25" s="6"/>
      <c r="E25" s="7"/>
      <c r="F25" s="8">
        <f t="shared" si="0"/>
        <v>0</v>
      </c>
      <c r="G25" s="5"/>
      <c r="H25" s="6"/>
      <c r="I25" s="7"/>
      <c r="J25" s="6"/>
      <c r="K25" s="11"/>
    </row>
    <row r="26" spans="1:11" ht="15.75">
      <c r="A26" s="4"/>
      <c r="B26" s="5"/>
      <c r="C26" s="6"/>
      <c r="D26" s="6"/>
      <c r="E26" s="7"/>
      <c r="F26" s="8">
        <f t="shared" si="0"/>
        <v>0</v>
      </c>
      <c r="G26" s="5"/>
      <c r="H26" s="6"/>
      <c r="I26" s="7"/>
      <c r="J26" s="6"/>
      <c r="K26" s="11"/>
    </row>
    <row r="27" spans="1:11" ht="15.75">
      <c r="A27" s="4"/>
      <c r="B27" s="5"/>
      <c r="C27" s="6"/>
      <c r="D27" s="6"/>
      <c r="E27" s="7"/>
      <c r="F27" s="8">
        <f t="shared" si="0"/>
        <v>0</v>
      </c>
      <c r="G27" s="5"/>
      <c r="H27" s="6"/>
      <c r="I27" s="7"/>
      <c r="J27" s="6"/>
      <c r="K27" s="11"/>
    </row>
    <row r="28" spans="1:11" ht="15.75">
      <c r="A28" s="4"/>
      <c r="B28" s="5"/>
      <c r="C28" s="6"/>
      <c r="D28" s="6"/>
      <c r="E28" s="7"/>
      <c r="F28" s="8">
        <f t="shared" si="0"/>
        <v>0</v>
      </c>
      <c r="G28" s="5"/>
      <c r="H28" s="6"/>
      <c r="I28" s="7"/>
      <c r="J28" s="6"/>
      <c r="K28" s="11"/>
    </row>
    <row r="29" spans="1:11" ht="15.75">
      <c r="A29" s="4"/>
      <c r="B29" s="5"/>
      <c r="C29" s="6"/>
      <c r="D29" s="6"/>
      <c r="E29" s="7"/>
      <c r="F29" s="8">
        <f t="shared" si="0"/>
        <v>0</v>
      </c>
      <c r="G29" s="5"/>
      <c r="H29" s="6"/>
      <c r="I29" s="7"/>
      <c r="J29" s="6"/>
      <c r="K29" s="11"/>
    </row>
    <row r="30" spans="1:11" ht="15.75">
      <c r="A30" s="4"/>
      <c r="B30" s="5"/>
      <c r="C30" s="6"/>
      <c r="D30" s="6"/>
      <c r="E30" s="7"/>
      <c r="F30" s="8">
        <f t="shared" si="0"/>
        <v>0</v>
      </c>
      <c r="G30" s="5"/>
      <c r="H30" s="6"/>
      <c r="I30" s="7"/>
      <c r="J30" s="6"/>
      <c r="K30" s="11"/>
    </row>
    <row r="31" spans="1:11" ht="15.75">
      <c r="A31" s="4"/>
      <c r="B31" s="5"/>
      <c r="C31" s="6"/>
      <c r="D31" s="6"/>
      <c r="E31" s="7"/>
      <c r="F31" s="8">
        <f t="shared" si="0"/>
        <v>0</v>
      </c>
      <c r="G31" s="5"/>
      <c r="H31" s="6"/>
      <c r="I31" s="7"/>
      <c r="J31" s="6"/>
      <c r="K31" s="11"/>
    </row>
    <row r="32" spans="1:11" ht="15.75">
      <c r="A32" s="4"/>
      <c r="B32" s="5"/>
      <c r="C32" s="6"/>
      <c r="D32" s="6"/>
      <c r="E32" s="7"/>
      <c r="F32" s="8">
        <f t="shared" si="0"/>
        <v>0</v>
      </c>
      <c r="G32" s="5"/>
      <c r="H32" s="6"/>
      <c r="I32" s="7"/>
      <c r="J32" s="6"/>
      <c r="K32" s="11"/>
    </row>
    <row r="33" spans="1:11" ht="15.75">
      <c r="A33" s="14"/>
      <c r="B33" s="5"/>
      <c r="C33" s="6"/>
      <c r="D33" s="6"/>
      <c r="E33" s="7"/>
      <c r="F33" s="8">
        <f t="shared" si="0"/>
        <v>0</v>
      </c>
      <c r="G33" s="5"/>
      <c r="H33" s="6"/>
      <c r="I33" s="7"/>
      <c r="J33" s="6"/>
      <c r="K33" s="11"/>
    </row>
    <row r="34" spans="1:11" ht="15.75">
      <c r="A34" s="14"/>
      <c r="B34" s="5"/>
      <c r="C34" s="6"/>
      <c r="D34" s="6"/>
      <c r="E34" s="7"/>
      <c r="F34" s="8">
        <f t="shared" si="0"/>
        <v>0</v>
      </c>
      <c r="G34" s="5"/>
      <c r="H34" s="6"/>
      <c r="I34" s="7"/>
      <c r="J34" s="6"/>
      <c r="K34" s="11"/>
    </row>
    <row r="35" spans="1:11" ht="15.75">
      <c r="A35" s="4"/>
      <c r="B35" s="5"/>
      <c r="C35" s="6"/>
      <c r="D35" s="6"/>
      <c r="E35" s="7"/>
      <c r="F35" s="8">
        <f t="shared" si="0"/>
        <v>0</v>
      </c>
      <c r="G35" s="5"/>
      <c r="H35" s="6"/>
      <c r="I35" s="7"/>
      <c r="J35" s="6"/>
      <c r="K35" s="11"/>
    </row>
    <row r="36" spans="1:11" ht="15.75">
      <c r="A36" s="4"/>
      <c r="B36" s="5"/>
      <c r="C36" s="6"/>
      <c r="D36" s="6"/>
      <c r="E36" s="7"/>
      <c r="F36" s="8">
        <f t="shared" si="0"/>
        <v>0</v>
      </c>
      <c r="G36" s="5"/>
      <c r="H36" s="6"/>
      <c r="I36" s="7"/>
      <c r="J36" s="6"/>
      <c r="K36" s="11"/>
    </row>
    <row r="37" spans="1:11" ht="15.75">
      <c r="A37" s="4"/>
      <c r="B37" s="5"/>
      <c r="C37" s="6"/>
      <c r="D37" s="6"/>
      <c r="E37" s="7"/>
      <c r="F37" s="8">
        <f t="shared" si="0"/>
        <v>0</v>
      </c>
      <c r="G37" s="5"/>
      <c r="H37" s="6"/>
      <c r="I37" s="7"/>
      <c r="J37" s="6"/>
      <c r="K37" s="11"/>
    </row>
    <row r="38" spans="1:11" ht="15.75">
      <c r="A38" s="4"/>
      <c r="B38" s="5"/>
      <c r="C38" s="6"/>
      <c r="D38" s="6"/>
      <c r="E38" s="7"/>
      <c r="F38" s="8">
        <f t="shared" si="0"/>
        <v>0</v>
      </c>
      <c r="G38" s="5"/>
      <c r="H38" s="6"/>
      <c r="I38" s="7"/>
      <c r="J38" s="6"/>
      <c r="K38" s="11"/>
    </row>
    <row r="39" spans="1:11" ht="15.75">
      <c r="A39" s="4"/>
      <c r="B39" s="5"/>
      <c r="C39" s="6"/>
      <c r="D39" s="6"/>
      <c r="E39" s="7"/>
      <c r="F39" s="8">
        <f t="shared" si="0"/>
        <v>0</v>
      </c>
      <c r="G39" s="5"/>
      <c r="H39" s="6"/>
      <c r="I39" s="7"/>
      <c r="J39" s="6"/>
      <c r="K39" s="11"/>
    </row>
    <row r="40" spans="1:11" ht="15.75">
      <c r="A40" s="4"/>
      <c r="B40" s="5"/>
      <c r="C40" s="6"/>
      <c r="D40" s="6"/>
      <c r="E40" s="7"/>
      <c r="F40" s="8">
        <f t="shared" si="0"/>
        <v>0</v>
      </c>
      <c r="G40" s="5"/>
      <c r="H40" s="6"/>
      <c r="I40" s="7"/>
      <c r="J40" s="6"/>
      <c r="K40" s="11"/>
    </row>
    <row r="41" spans="1:11" ht="15.75">
      <c r="A41" s="4"/>
      <c r="B41" s="5"/>
      <c r="C41" s="6"/>
      <c r="D41" s="6"/>
      <c r="E41" s="7"/>
      <c r="F41" s="8">
        <f t="shared" si="0"/>
        <v>0</v>
      </c>
      <c r="G41" s="5"/>
      <c r="H41" s="6"/>
      <c r="I41" s="7"/>
      <c r="J41" s="6"/>
      <c r="K41" s="11"/>
    </row>
    <row r="42" spans="1:11" ht="15.75">
      <c r="A42" s="4"/>
      <c r="B42" s="5"/>
      <c r="C42" s="6"/>
      <c r="D42" s="6"/>
      <c r="E42" s="7"/>
      <c r="F42" s="8">
        <f t="shared" si="0"/>
        <v>0</v>
      </c>
      <c r="G42" s="5"/>
      <c r="H42" s="6"/>
      <c r="I42" s="7"/>
      <c r="J42" s="6"/>
      <c r="K42" s="11"/>
    </row>
    <row r="43" spans="1:11" ht="15.75">
      <c r="A43" s="14"/>
      <c r="B43" s="5"/>
      <c r="C43" s="6"/>
      <c r="D43" s="6"/>
      <c r="E43" s="7"/>
      <c r="F43" s="8">
        <f t="shared" si="0"/>
        <v>0</v>
      </c>
      <c r="G43" s="5"/>
      <c r="H43" s="6"/>
      <c r="I43" s="7"/>
      <c r="J43" s="6"/>
      <c r="K43" s="11"/>
    </row>
    <row r="44" spans="1:11" ht="15.75">
      <c r="A44" s="14"/>
      <c r="B44" s="5"/>
      <c r="C44" s="6"/>
      <c r="D44" s="6"/>
      <c r="E44" s="7"/>
      <c r="F44" s="8">
        <f t="shared" si="0"/>
        <v>0</v>
      </c>
      <c r="G44" s="5"/>
      <c r="H44" s="6"/>
      <c r="I44" s="7"/>
      <c r="J44" s="6"/>
      <c r="K44" s="11"/>
    </row>
    <row r="45" spans="1:11" ht="15.75">
      <c r="A45" s="19"/>
      <c r="B45" s="20"/>
      <c r="C45" s="21"/>
      <c r="D45" s="21"/>
      <c r="E45" s="22"/>
      <c r="F45" s="8">
        <f t="shared" si="0"/>
        <v>0</v>
      </c>
      <c r="G45" s="20"/>
      <c r="H45" s="21"/>
      <c r="I45" s="22"/>
      <c r="J45" s="21"/>
      <c r="K45" s="11"/>
    </row>
    <row r="46" spans="1:11" ht="15.75">
      <c r="A46" s="19"/>
      <c r="B46" s="20"/>
      <c r="C46" s="21"/>
      <c r="D46" s="21"/>
      <c r="E46" s="22"/>
      <c r="F46" s="8">
        <f t="shared" si="0"/>
        <v>0</v>
      </c>
      <c r="G46" s="20"/>
      <c r="H46" s="21"/>
      <c r="I46" s="22"/>
      <c r="J46" s="21"/>
      <c r="K46" s="11"/>
    </row>
    <row r="47" spans="1:11" ht="15.75">
      <c r="A47" s="19"/>
      <c r="B47" s="20"/>
      <c r="C47" s="21">
        <v>0</v>
      </c>
      <c r="D47" s="21">
        <v>0</v>
      </c>
      <c r="E47" s="22"/>
      <c r="F47" s="8">
        <f t="shared" si="0"/>
        <v>0</v>
      </c>
      <c r="G47" s="20"/>
      <c r="H47" s="21"/>
      <c r="I47" s="22"/>
      <c r="J47" s="21"/>
      <c r="K47" s="11"/>
    </row>
    <row r="48" spans="1:11" ht="15.75">
      <c r="A48" s="20"/>
      <c r="B48" s="23" t="s">
        <v>58</v>
      </c>
      <c r="C48" s="24">
        <f>SUM(C5:C47)</f>
        <v>0</v>
      </c>
      <c r="D48" s="24">
        <f>SUM(D5:D47)</f>
        <v>0</v>
      </c>
      <c r="E48" s="26"/>
      <c r="F48" s="63">
        <f t="shared" si="0"/>
        <v>0</v>
      </c>
      <c r="G48" s="28"/>
      <c r="H48" s="24">
        <f>SUM(H5:H47)</f>
        <v>0</v>
      </c>
      <c r="I48" s="26"/>
      <c r="J48" s="24">
        <f>SUM(J5:J47)</f>
        <v>0</v>
      </c>
      <c r="K48" s="64">
        <f>C48-H48</f>
        <v>0</v>
      </c>
    </row>
    <row r="51" spans="2:8" ht="15">
      <c r="B51" s="30" t="s">
        <v>152</v>
      </c>
      <c r="E51" s="164" t="s">
        <v>213</v>
      </c>
      <c r="F51" s="164"/>
      <c r="G51" s="164"/>
      <c r="H51" s="164"/>
    </row>
    <row r="52" spans="2:8" ht="15">
      <c r="B52" s="30"/>
      <c r="F52" s="145" t="s">
        <v>61</v>
      </c>
      <c r="G52" s="145"/>
      <c r="H52" s="145"/>
    </row>
    <row r="53" spans="2:8" ht="15">
      <c r="B53" s="30" t="s">
        <v>62</v>
      </c>
      <c r="E53" s="164" t="s">
        <v>214</v>
      </c>
      <c r="F53" s="164"/>
      <c r="G53" s="164"/>
      <c r="H53" s="164"/>
    </row>
    <row r="54" spans="6:8" ht="12.75">
      <c r="F54" s="145" t="s">
        <v>61</v>
      </c>
      <c r="G54" s="145"/>
      <c r="H54" s="145"/>
    </row>
  </sheetData>
  <sheetProtection selectLockedCells="1" selectUnlockedCells="1"/>
  <mergeCells count="12">
    <mergeCell ref="E51:H51"/>
    <mergeCell ref="F52:H52"/>
    <mergeCell ref="E53:H53"/>
    <mergeCell ref="F54:H54"/>
    <mergeCell ref="B1:J1"/>
    <mergeCell ref="A2:K2"/>
    <mergeCell ref="A3:A4"/>
    <mergeCell ref="B3:B4"/>
    <mergeCell ref="C3:E3"/>
    <mergeCell ref="F3:F4"/>
    <mergeCell ref="G3:J3"/>
    <mergeCell ref="K3:K4"/>
  </mergeCells>
  <printOptions/>
  <pageMargins left="0.7875" right="0.7875" top="1.0527777777777778" bottom="1.0527777777777778" header="0.7875" footer="0.7875"/>
  <pageSetup horizontalDpi="300" verticalDpi="300" orientation="portrait" paperSize="9"/>
  <headerFooter alignWithMargins="0">
    <oddHeader>&amp;C&amp;"Times New Roman,Звичайний"&amp;12&amp;A</oddHeader>
    <oddFooter>&amp;C&amp;"Times New Roman,Звичайний"&amp;12Страница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Степанюк Віталій</cp:lastModifiedBy>
  <dcterms:modified xsi:type="dcterms:W3CDTF">2024-04-30T08:23:28Z</dcterms:modified>
  <cp:category/>
  <cp:version/>
  <cp:contentType/>
  <cp:contentStatus/>
</cp:coreProperties>
</file>