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_67" sheetId="1" r:id="rId1"/>
    <sheet name="L_68" sheetId="2" r:id="rId2"/>
    <sheet name="L_73" sheetId="3" r:id="rId3"/>
    <sheet name="L_74" sheetId="4" r:id="rId4"/>
    <sheet name="L_76" sheetId="5" r:id="rId5"/>
    <sheet name="L_77" sheetId="6" r:id="rId6"/>
    <sheet name="L_78" sheetId="7" r:id="rId7"/>
    <sheet name="L_79" sheetId="8" r:id="rId8"/>
    <sheet name="L_80" sheetId="9" r:id="rId9"/>
    <sheet name="L_81" sheetId="10" r:id="rId10"/>
    <sheet name="L_82" sheetId="11" r:id="rId11"/>
    <sheet name="L_83" sheetId="12" r:id="rId12"/>
    <sheet name="L_84" sheetId="13" r:id="rId13"/>
    <sheet name="L_85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<sst xmlns="http://schemas.openxmlformats.org/spreadsheetml/2006/main" count="583" uniqueCount="253">
  <si>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"КМКДЦ" за І квартал 2024 року </t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</si>
  <si>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</si>
  <si>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</si>
  <si>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</si>
  <si>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</si>
  <si>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</si>
  <si>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</si>
  <si>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</si>
  <si>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</si>
  <si>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</si>
  <si>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</si>
  <si>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</si>
  <si>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</si>
  <si>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</si>
  <si>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медикаменти</t>
  </si>
  <si>
    <t>меблі</t>
  </si>
  <si>
    <t>Благодійний фонд "ФУНДАЦІЯ АНТИСНІД-УКРАЇНА"</t>
  </si>
  <si>
    <t>БО БФ "Судовишнянської територіальної громади"</t>
  </si>
  <si>
    <t>медичне обладнаня</t>
  </si>
  <si>
    <t>медичне обладнання</t>
  </si>
  <si>
    <t>ВСЬОГО по закладу</t>
  </si>
  <si>
    <t>Керівник установи</t>
  </si>
  <si>
    <t>(підпис)           (ініціали і прізвище) </t>
  </si>
  <si>
    <t>Головний бухгалтер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</si>
  <si>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дитячий діагностичний центр" за І квартал 2024 року </t>
  </si>
  <si>
    <t>БО "Міжнародний Український Кризовий Фонд"</t>
  </si>
  <si>
    <t>Диван лікарняний, інвалідний візок</t>
  </si>
  <si>
    <t>БО"Благодійний фонд "Сила Українського Духу"</t>
  </si>
  <si>
    <t>Інвалідний візок,ходунки на колесах, медич.стіл, спецодяг,шприци одноразові.</t>
  </si>
  <si>
    <t>Товариство Червоного Хреста України</t>
  </si>
  <si>
    <t>Продуктові набори</t>
  </si>
  <si>
    <t>Кисневі концентратори</t>
  </si>
  <si>
    <t>Бахіли медичні</t>
  </si>
  <si>
    <t>БО "Благодійний Фонд "Україна-Монпельє"</t>
  </si>
  <si>
    <t>Матрац медичний</t>
  </si>
  <si>
    <t>Світлана МАТВЄЄВА</t>
  </si>
  <si>
    <t>Віта ЄФІМЕНКО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</si>
  <si>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Консультативно-діагностичний центр за І квартал 2024 року </t>
  </si>
  <si>
    <t>БО БФ "С.У.Д."</t>
  </si>
  <si>
    <t>Спецодяг</t>
  </si>
  <si>
    <t>Медичні розхідники</t>
  </si>
  <si>
    <t>Стільці</t>
  </si>
  <si>
    <t>Змішане лабораторне обладнання</t>
  </si>
  <si>
    <t>Змішане лаораторне обладнання</t>
  </si>
  <si>
    <t>Тренувальний велосипед</t>
  </si>
  <si>
    <t>ТОВ "Душа"</t>
  </si>
  <si>
    <t>Персональний компютер</t>
  </si>
  <si>
    <t>Комплект клавіатура та миша</t>
  </si>
  <si>
    <t>Сечоприймач</t>
  </si>
  <si>
    <t>Дезинфікатори рук</t>
  </si>
  <si>
    <t xml:space="preserve">Оксана Мороз </t>
  </si>
  <si>
    <t xml:space="preserve">       Марина Юрченко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</si>
  <si>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Комунальному некомерційному підприємству "Консультативно-діагностичний центр №1 Дарницького району м.Києва"за І квартал 2024 року </t>
  </si>
  <si>
    <r>
      <rPr>
        <sz val="14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4"/>
        <color indexed="8"/>
        <rFont val="Times New Roman"/>
        <family val="1"/>
      </rPr>
      <t>тис. грн</t>
    </r>
  </si>
  <si>
    <r>
      <rPr>
        <sz val="14"/>
        <color indexed="8"/>
        <rFont val="Times New Roman"/>
        <family val="1"/>
      </rPr>
      <t>В грошовій форм,</t>
    </r>
    <r>
      <rPr>
        <b/>
        <sz val="14"/>
        <color indexed="8"/>
        <rFont val="Times New Roman"/>
        <family val="1"/>
      </rPr>
      <t xml:space="preserve"> тис. грн</t>
    </r>
  </si>
  <si>
    <r>
      <rPr>
        <sz val="14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4"/>
        <color indexed="8"/>
        <rFont val="Times New Roman"/>
        <family val="1"/>
      </rPr>
      <t xml:space="preserve"> тис. грн</t>
    </r>
  </si>
  <si>
    <r>
      <rPr>
        <sz val="14"/>
        <color indexed="8"/>
        <rFont val="Times New Roman"/>
        <family val="1"/>
      </rPr>
      <t xml:space="preserve">Сума,        </t>
    </r>
    <r>
      <rPr>
        <b/>
        <sz val="14"/>
        <color indexed="8"/>
        <rFont val="Times New Roman"/>
        <family val="1"/>
      </rPr>
      <t xml:space="preserve">  тис. грн</t>
    </r>
  </si>
  <si>
    <t>послуги банківського обслуговування, послуги обслуговування РРО, послуги ХЕЛСІ, послуги утилізації, прання</t>
  </si>
  <si>
    <t>БО "Благодійний фонд Україна-Монпельє"</t>
  </si>
  <si>
    <t>Вироби медичного призначення</t>
  </si>
  <si>
    <t>БО "Всеукраїнська мережа людей, які живуть з ВІЛ"</t>
  </si>
  <si>
    <t>Тести</t>
  </si>
  <si>
    <t>Ковальчук В.Є.</t>
  </si>
  <si>
    <t>Комп'ютерна техніка та меблі</t>
  </si>
  <si>
    <t>Ростунов В.К</t>
  </si>
  <si>
    <t>Білоус О.П.</t>
  </si>
  <si>
    <t>ІНФОРМАЦІЯ</t>
  </si>
  <si>
    <t>про  надходження і використання благодійних пожертв від фізичних та юридичних осіб</t>
  </si>
  <si>
    <t>по   комунальному  некомерційному підприємству " Консультативно-діагностичний центр дитячий Дарницького району м. Києва</t>
  </si>
  <si>
    <t>за  І    квартал    2024  року</t>
  </si>
  <si>
    <t>Період</t>
  </si>
  <si>
    <t>Найменування юридичної особи ( 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</si>
  <si>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</si>
  <si>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</si>
  <si>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 товари і послуги ) формі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</si>
  <si>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</si>
  <si>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</si>
  <si>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 натуральній формі 
( товари і послуги), 
тис. грн.</t>
  </si>
  <si>
    <t>Напрямки використання у грошовій формі 
( стаття витрат )</t>
  </si>
  <si>
    <t>Сума, 
тис. грн.</t>
  </si>
  <si>
    <t xml:space="preserve"> І квартал</t>
  </si>
  <si>
    <t>Фізичні особи</t>
  </si>
  <si>
    <t>відсотки банку за обслуговування рахунку</t>
  </si>
  <si>
    <t>ТОВ "СИСТЕМА-ЯКIСТЬ ЖИТТЯ "</t>
  </si>
  <si>
    <t>Всього за І квартал 2024 року</t>
  </si>
  <si>
    <t>ІІ квартал</t>
  </si>
  <si>
    <t>Всього за ІІ квартал 2024 року</t>
  </si>
  <si>
    <t>ІІІ квартал</t>
  </si>
  <si>
    <t>Всього за ІІІ квартал 2024 року</t>
  </si>
  <si>
    <t>ІV  квартал</t>
  </si>
  <si>
    <t>Всього за ІV квартал 2024 року</t>
  </si>
  <si>
    <t>Всього за 2024 рік</t>
  </si>
  <si>
    <t>*  Станом на 01  січня 2024  року на рахунку підприємства  залишок невикористаних коштів складає  43,3 тис. грн.</t>
  </si>
  <si>
    <t>*  Станом на 01  квітня  2024  року на рахунку підприємства  залишок невикористаних коштів складає  83,1 тис. грн.</t>
  </si>
  <si>
    <t>Бакалінська  С.М.</t>
  </si>
  <si>
    <t>Єрмолаєва Н.Р.</t>
  </si>
  <si>
    <t>про надходження і використання благодійних пожертв від фізичних та юридичних осіб</t>
  </si>
  <si>
    <t xml:space="preserve">комунального некомерційного підприємства  "Консультативно-діагностичний центр" Деснянського району м.Києва (код ЄДРПОУ 26188308)   </t>
  </si>
  <si>
    <t>за І квартал 2024 року</t>
  </si>
  <si>
    <t>№ п/п</t>
  </si>
  <si>
    <t>Використання закладом охорони здоров'я благодійних пожертв, отриманих у грошовій  (товари і послуги) формі</t>
  </si>
  <si>
    <t>В натуральній формі (товари і послуги) тис. грн.</t>
  </si>
  <si>
    <t>Перелік товарів і послуг в натуральній формі (канцтовари, господарські товари, будівельні товари,медикаменти та перев'язвальні матеріали, продукти харчування, м'який інвентар,основні засоби та інші)</t>
  </si>
  <si>
    <t>Сума, тис. грн.</t>
  </si>
  <si>
    <t>Приватне підприємство "АТМ" (код ЄДРПОУ  24808641)</t>
  </si>
  <si>
    <t>Голка для збору крові з візуальною камерою, 22Gx1 (0,7х38мм), стерильна, колір чорний</t>
  </si>
  <si>
    <t>Милиця ліктьова алюмінієва 4-х опорна MED 02-036</t>
  </si>
  <si>
    <t>Милиця ліктьова алюмінієва  MED 02-035</t>
  </si>
  <si>
    <t>Кондиціонер OLMO (2 шт.)</t>
  </si>
  <si>
    <t>Система вентеляції prana (3 шт.)</t>
  </si>
  <si>
    <t>Бактерицидна лампа</t>
  </si>
  <si>
    <t>Пробірка вакуумна для збору крові “MEDRYNOK” 4 мл, 13*75мм, з активатором згорання, стерильна з червоною кришкою (200 шт.)</t>
  </si>
  <si>
    <t>Кондиціонер LEBERG Viking LBS-VKG-09VA-2 спліт -система</t>
  </si>
  <si>
    <t>База спеціального медичного постачання м.Києва (Естонська)(код ЄДРПОУ 00180309)</t>
  </si>
  <si>
    <t>Інсулін (людський)/ Актрапід (ACTRAPID) HM розчин для ін’єкцій 1 ампула 10 мл, 100МО/мл с.МТ65V91 (35 амп.)</t>
  </si>
  <si>
    <t>MICROGYNON 30 ED TASC 3x28 FP Oral contraceptives Combined Low Dose OC Pills/МІКРОГІНОН 30 ED TASC 3x28 FP Оральні контрацептиви. Комбіновані низькодозовані оральні контрацептиви (10217 шт.)</t>
  </si>
  <si>
    <t>INTRA UTERINE DEVICE, (U.I.D) copper, TCU 380 А/Спіраль внутрішньоматкова, мідь TCU 380 A (347 шт.)</t>
  </si>
  <si>
    <t>MEDROXYPROGESTERONE acetate, 150 mg,1 ml/ медроксипрогестерон ацетат 150 мг/ мл №1 (50 ампул)</t>
  </si>
  <si>
    <t>Syringe autodestructable w/ needle 22GX1/Шприц з голкою 22GX1 (50 шт.)</t>
  </si>
  <si>
    <t>UNIPILL (LEVONORGESTREL 1.5 mg tab/ ЛЕВОНОРГЕСТРЕЛ 1.5 мг №1 (355 блістер)</t>
  </si>
  <si>
    <t>База спеціального медичного постачання м.Києва (Пуща-Водиця)(код ЄДРПОУ 00180309)</t>
  </si>
  <si>
    <t>Чоловічі презервативи / CONDOM 53, NATURAL (144 шт.в упаковці) (138 упак.)</t>
  </si>
  <si>
    <t>Благодійна організація “Благодійний фонд молодіжної ініціативи “Надія” (код ЄДРПОУ 25619098)</t>
  </si>
  <si>
    <t>Medical Cover shoes/Бахіли (15 ящ.)</t>
  </si>
  <si>
    <t>Medical сар/Шапочки медичні одноразові (5 ящ.)</t>
  </si>
  <si>
    <t>Medical Gowns/Халати медичні (1 ящ.)</t>
  </si>
  <si>
    <t>Рукавички (не стерильні) (3 ящ.)</t>
  </si>
  <si>
    <t>Благодійна організація “Всеукраїнська мережа людей, які живуть з ВІЛ/СНІД” (код ЄДРПОУ 21721459)</t>
  </si>
  <si>
    <t>Xpert Check тест для перевірки, повірки та тестування апаратного забезпечення модулів GeneXpert, набір на 5 тестів. Вміст: Картриджі Xpert Check із вбудованими реакційними пробірками- 5 шт., Щітка для чищення лінз I-CORE-4 шт., Інструкція із застосуванням/програмне забезпечення (Р/N 950-0413)-1 шт., CD із даними-1 шт. (Номер за каталогом  XPERTCHECK-CE-5) Виробник Cepheid</t>
  </si>
  <si>
    <t>Дієздатні фізичні особи</t>
  </si>
  <si>
    <t>Всього по закладу</t>
  </si>
  <si>
    <t>В.о.директора</t>
  </si>
  <si>
    <t>_______________</t>
  </si>
  <si>
    <t>Юрій ЛИМАР</t>
  </si>
  <si>
    <t>Тамара БОБКО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</si>
  <si>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"КДЦ Дніпровського району м.Києва" за І квартал 2024року </t>
  </si>
  <si>
    <t>КНП "КМКЛ № 5</t>
  </si>
  <si>
    <t>База СМП м.Києва</t>
  </si>
  <si>
    <t>вироби медичного призначення</t>
  </si>
  <si>
    <t>КНП "КМКЕЦ"</t>
  </si>
  <si>
    <t>ДУ "КМЦК та ПХ МОЗ"</t>
  </si>
  <si>
    <t>БО "100 відсотків життя"</t>
  </si>
  <si>
    <t>Директор</t>
  </si>
  <si>
    <t>Карабаєв Д.Т.</t>
  </si>
  <si>
    <t>Салацька Н.О.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</si>
  <si>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 - діагностичний центр дитячий Дніпровського р-ну м.Києва" за І квартал 2024 року </t>
  </si>
  <si>
    <t>господарчі товари</t>
  </si>
  <si>
    <t>комплектуючі до системного блоку</t>
  </si>
  <si>
    <t>канцтовари</t>
  </si>
  <si>
    <t>вироби медич.призначення</t>
  </si>
  <si>
    <t>тест-смужки</t>
  </si>
  <si>
    <t>лаб.реактиви</t>
  </si>
  <si>
    <t>оправа пробна</t>
  </si>
  <si>
    <t>інтернет</t>
  </si>
  <si>
    <t>ТО внутрішньої вент.системи</t>
  </si>
  <si>
    <t>навчання</t>
  </si>
  <si>
    <t>ТО теплопункту</t>
  </si>
  <si>
    <t>виготовлення експертизи та кошт.документації</t>
  </si>
  <si>
    <t>С.М.Скрипка</t>
  </si>
  <si>
    <t>Л.В.Адаменко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</si>
  <si>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"Консультативно - діагностичний центр" Оболонського району м. Києва </t>
    </r>
    <r>
      <rPr>
        <b/>
        <sz val="14"/>
        <color indexed="8"/>
        <rFont val="Times New Roman"/>
        <family val="1"/>
      </rPr>
      <t xml:space="preserve">за І квартал 2024 року </t>
    </r>
  </si>
  <si>
    <t>БО "Центр громадського здоров'я"</t>
  </si>
  <si>
    <t>Аналізатор біохімічний</t>
  </si>
  <si>
    <t>М. А. Яремчук</t>
  </si>
  <si>
    <t>А.Б. Жохова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</si>
  <si>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"КДЦ" Печерського району м. Києва за І квартал 2024 року </t>
  </si>
  <si>
    <t>Господарські товари</t>
  </si>
  <si>
    <t>БО "Благодійтий фонд моложіжної ініціативи "Надія"</t>
  </si>
  <si>
    <t>медичні вироби</t>
  </si>
  <si>
    <t>візок інвалідний</t>
  </si>
  <si>
    <t>КМО Товариство Червоного Хреста України</t>
  </si>
  <si>
    <t>прилади побутові</t>
  </si>
  <si>
    <t>Л.В. Кравчук</t>
  </si>
  <si>
    <t>В.Д. Штакун</t>
  </si>
  <si>
    <t xml:space="preserve">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</si>
  <si>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«КОНСУЛЬТАТИВНО-ДІАГНОСТИЧНИЙ ЦЕНТР» ПОДІЛЬСЬКОГО РАЙОНУ М. КИЄВА за І квартал 2024 року </t>
  </si>
  <si>
    <r>
      <rPr>
        <sz val="10"/>
        <color indexed="8"/>
        <rFont val="Times New Roman"/>
        <family val="0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0"/>
      </rPr>
      <t>тис. грн</t>
    </r>
  </si>
  <si>
    <r>
      <rPr>
        <sz val="10"/>
        <color indexed="8"/>
        <rFont val="Times New Roman"/>
        <family val="0"/>
      </rPr>
      <t>В грошовій форм,</t>
    </r>
    <r>
      <rPr>
        <b/>
        <sz val="10"/>
        <color indexed="8"/>
        <rFont val="Times New Roman"/>
        <family val="0"/>
      </rPr>
      <t xml:space="preserve"> тис. грн</t>
    </r>
  </si>
  <si>
    <r>
      <rPr>
        <sz val="10"/>
        <color indexed="8"/>
        <rFont val="Times New Roman"/>
        <family val="0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0"/>
      </rPr>
      <t xml:space="preserve"> тис. грн</t>
    </r>
  </si>
  <si>
    <r>
      <rPr>
        <sz val="10"/>
        <color indexed="8"/>
        <rFont val="Times New Roman"/>
        <family val="0"/>
      </rPr>
      <t xml:space="preserve">Сума,        </t>
    </r>
    <r>
      <rPr>
        <b/>
        <sz val="10"/>
        <color indexed="8"/>
        <rFont val="Times New Roman"/>
        <family val="0"/>
      </rPr>
      <t xml:space="preserve">  тис. грн</t>
    </r>
  </si>
  <si>
    <t>Благодійна фонд "Україна це МИ"</t>
  </si>
  <si>
    <t>Вимірювальне обладнання</t>
  </si>
  <si>
    <t>Державна установа "Центр громадського здоров'я МОЗ України"</t>
  </si>
  <si>
    <t>Лабораторне имірювальне обладнання</t>
  </si>
  <si>
    <t>Фізичні ососби</t>
  </si>
  <si>
    <t>-</t>
  </si>
  <si>
    <t>комісія за банківське обслуговання</t>
  </si>
  <si>
    <t>х</t>
  </si>
  <si>
    <t>В.о.  директора</t>
  </si>
  <si>
    <t>А.П. Мазуренко</t>
  </si>
  <si>
    <t>Л.П. Жолуденко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</si>
  <si>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"Консультативно-діагностичний  центр Святошинського району м. Києва за І квартал 2024 року </t>
  </si>
  <si>
    <t>Благодійна організація "Благодійний фонд  молодіжної ініціативи  "Надія"</t>
  </si>
  <si>
    <t>Візок інвалідний</t>
  </si>
  <si>
    <t>Засоби індивідуального захисту</t>
  </si>
  <si>
    <t>КНП "Київська міська дитяча клінічна лікарня №2"</t>
  </si>
  <si>
    <t>Медикаменти</t>
  </si>
  <si>
    <t>База спеціального медичного постачання м.Києва</t>
  </si>
  <si>
    <t>Інсулін (людський)</t>
  </si>
  <si>
    <t>Антиген для визначення коронавірусу</t>
  </si>
  <si>
    <t>АТ "Київський вітамінний завод"</t>
  </si>
  <si>
    <t>Благодійна організація "Міжнародний благодійний фонд "Сприяння розвитку меицини"</t>
  </si>
  <si>
    <t>Деззасоби</t>
  </si>
  <si>
    <t>госптовари</t>
  </si>
  <si>
    <t>послуги зв'язку,техн.обсл.теплопунктів,офісної техніки,пожежної сигналізації</t>
  </si>
  <si>
    <t>Н.КАРАМЕЛЄВА</t>
  </si>
  <si>
    <t>О.АНДРІЄНКО</t>
  </si>
  <si>
    <t xml:space="preserve">ІНФОРМАЦІЯ  </t>
  </si>
  <si>
    <t xml:space="preserve">про надходження і використання благодійних пожертв від фізичних та юридичних осіб     </t>
  </si>
  <si>
    <t>Комунальне некомерційне підприємство "Консультативно-діагностичний центр" Солом'янського району м. Києва</t>
  </si>
  <si>
    <r>
      <rPr>
        <sz val="14"/>
        <color indexed="8"/>
        <rFont val="Times New Roman"/>
        <family val="1"/>
      </rPr>
      <t>за</t>
    </r>
    <r>
      <rPr>
        <u val="single"/>
        <sz val="14"/>
        <color indexed="8"/>
        <rFont val="Times New Roman"/>
        <family val="1"/>
      </rPr>
      <t xml:space="preserve">  І  </t>
    </r>
    <r>
      <rPr>
        <sz val="14"/>
        <color indexed="8"/>
        <rFont val="Times New Roman"/>
        <family val="1"/>
      </rPr>
      <t>квартал</t>
    </r>
    <r>
      <rPr>
        <u val="single"/>
        <sz val="14"/>
        <color indexed="8"/>
        <rFont val="Times New Roman"/>
        <family val="1"/>
      </rPr>
      <t xml:space="preserve">   2024 </t>
    </r>
    <r>
      <rPr>
        <sz val="14"/>
        <color indexed="8"/>
        <rFont val="Times New Roman"/>
        <family val="1"/>
      </rPr>
      <t xml:space="preserve"> року </t>
    </r>
  </si>
  <si>
    <r>
      <rPr>
        <sz val="10"/>
        <color indexed="8"/>
        <rFont val="Times New Roman"/>
        <family val="1"/>
      </rPr>
      <t xml:space="preserve">Сума,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</si>
  <si>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rPr>
        <sz val="10"/>
        <color indexed="8"/>
        <rFont val="Times New Roman"/>
        <family val="1"/>
      </rPr>
      <t xml:space="preserve">Сума,     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</si>
  <si>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КНП "Київська міська клінічна лікарня  №5"</t>
  </si>
  <si>
    <t xml:space="preserve">предмети медичного призначення </t>
  </si>
  <si>
    <t xml:space="preserve">медикаменти </t>
  </si>
  <si>
    <t>База спеціального медичного постачання м. Києва (Пуща-Водиця)</t>
  </si>
  <si>
    <t>База спеціального медичного постачання м. Києва</t>
  </si>
  <si>
    <t>База спеціального медичного постачання м. Києва (Естонська)</t>
  </si>
  <si>
    <t xml:space="preserve">КНП "Київський міський клінічний ендокринологічний центр" </t>
  </si>
  <si>
    <t>ДП «Укрвакцина «МОЗ України»</t>
  </si>
  <si>
    <t xml:space="preserve">основні засоби (силові  машини) </t>
  </si>
  <si>
    <t>господарські товари</t>
  </si>
  <si>
    <t>меблі офісні</t>
  </si>
  <si>
    <t>Зацеркляна В.А.</t>
  </si>
  <si>
    <t xml:space="preserve">(підпис)    </t>
  </si>
  <si>
    <t>       (ініціали і прізвище) </t>
  </si>
  <si>
    <t>Кукшина Т.І.</t>
  </si>
  <si>
    <t xml:space="preserve">(підпис)   </t>
  </si>
  <si>
    <t xml:space="preserve">        (ініціали і прізвище) 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</si>
  <si>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“Консультативно-діагностичний центр” Шевченківського р-ну м.Києва за І квартал 2024 року </t>
  </si>
  <si>
    <t>Фізична особа-підприємець Гаврилей Дмитро Володимирович</t>
  </si>
  <si>
    <t>послуги</t>
  </si>
  <si>
    <t xml:space="preserve">Фізична особа </t>
  </si>
  <si>
    <t>товари мед.признач.</t>
  </si>
  <si>
    <t>БО " 100 відсотків життя</t>
  </si>
  <si>
    <t>ФОП Волкова Б.М.</t>
  </si>
  <si>
    <t xml:space="preserve"> КНП " Київський міський центр крові"</t>
  </si>
  <si>
    <t>БО" Всеукраїнська мережа людей, яки живуть з ВІЛ/СНІД"</t>
  </si>
  <si>
    <t>КНП "КДЦ №2 Дарницького району м. Києва"</t>
  </si>
  <si>
    <t>Релігійна організація "Релігійне управління "Дніпровська Конференція Церкви Адвентистів Сьомого дня в Україні"</t>
  </si>
  <si>
    <t>м'який інвентар</t>
  </si>
  <si>
    <t>засоби для реабілітації</t>
  </si>
  <si>
    <t>реабілітаційний інвентар</t>
  </si>
  <si>
    <t>Н.В. Берікашвілі</t>
  </si>
  <si>
    <t>Л.М. Сипченко</t>
  </si>
  <si>
    <r>
      <t xml:space="preserve">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</si>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</sst>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66">
    <font>
      <sz val="10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0"/>
    </font>
    <font>
      <i/>
      <sz val="9"/>
      <color indexed="8"/>
      <name val="Times New Roman"/>
      <family val="0"/>
    </font>
    <font>
      <b/>
      <i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9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1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4" fillId="0" borderId="0" xfId="53" applyFont="1" applyAlignment="1">
      <alignment horizontal="center" vertical="top"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1" xfId="53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4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 applyProtection="1">
      <alignment horizontal="left" vertical="center"/>
      <protection/>
    </xf>
    <xf numFmtId="164" fontId="15" fillId="0" borderId="10" xfId="0" applyNumberFormat="1" applyFont="1" applyBorder="1" applyAlignment="1" applyProtection="1">
      <alignment horizontal="left" vertical="center"/>
      <protection/>
    </xf>
    <xf numFmtId="165" fontId="4" fillId="0" borderId="10" xfId="0" applyNumberFormat="1" applyFont="1" applyBorder="1" applyAlignment="1" applyProtection="1">
      <alignment horizontal="left" vertical="center"/>
      <protection/>
    </xf>
    <xf numFmtId="165" fontId="15" fillId="0" borderId="10" xfId="0" applyNumberFormat="1" applyFont="1" applyBorder="1" applyAlignment="1" applyProtection="1">
      <alignment horizontal="left" vertical="center"/>
      <protection/>
    </xf>
    <xf numFmtId="165" fontId="1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64" fontId="4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3" fillId="0" borderId="11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vertical="top"/>
      <protection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11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6" fillId="0" borderId="0" xfId="0" applyFont="1" applyBorder="1" applyAlignment="1" applyProtection="1">
      <alignment horizontal="left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13" xfId="53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лан використання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3" sqref="C3:E3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15.75">
      <c r="A5" s="5">
        <v>1</v>
      </c>
      <c r="B5" s="6" t="s">
        <v>13</v>
      </c>
      <c r="C5" s="7"/>
      <c r="D5" s="7">
        <v>1.32</v>
      </c>
      <c r="E5" s="8" t="s">
        <v>14</v>
      </c>
      <c r="F5" s="9">
        <f aca="true" t="shared" si="0" ref="F5:F10">SUM(C5,D5)</f>
        <v>1.32</v>
      </c>
      <c r="G5" s="6"/>
      <c r="H5" s="7"/>
      <c r="I5" s="10" t="s">
        <v>14</v>
      </c>
      <c r="J5" s="7">
        <v>1.24</v>
      </c>
      <c r="K5" s="11">
        <v>0.08</v>
      </c>
    </row>
    <row r="6" spans="1:11" ht="15.75">
      <c r="A6" s="5"/>
      <c r="B6" s="6"/>
      <c r="C6" s="7"/>
      <c r="D6" s="7">
        <v>8.45</v>
      </c>
      <c r="E6" s="8" t="s">
        <v>15</v>
      </c>
      <c r="F6" s="9">
        <f t="shared" si="0"/>
        <v>8.45</v>
      </c>
      <c r="G6" s="6"/>
      <c r="H6" s="7"/>
      <c r="I6" s="10" t="s">
        <v>15</v>
      </c>
      <c r="J6" s="7">
        <v>8.45</v>
      </c>
      <c r="K6" s="11"/>
    </row>
    <row r="7" spans="1:11" ht="15.75">
      <c r="A7" s="5"/>
      <c r="B7" s="6"/>
      <c r="C7" s="7"/>
      <c r="D7" s="7">
        <v>17.55</v>
      </c>
      <c r="E7" s="8" t="s">
        <v>15</v>
      </c>
      <c r="F7" s="9">
        <f t="shared" si="0"/>
        <v>17.55</v>
      </c>
      <c r="G7" s="6"/>
      <c r="H7" s="7"/>
      <c r="I7" s="10" t="s">
        <v>15</v>
      </c>
      <c r="J7" s="7">
        <v>17.55</v>
      </c>
      <c r="K7" s="11"/>
    </row>
    <row r="8" spans="1:11" ht="47.25">
      <c r="A8" s="5">
        <v>2</v>
      </c>
      <c r="B8" s="8" t="s">
        <v>16</v>
      </c>
      <c r="C8" s="7"/>
      <c r="D8" s="7">
        <v>15.4</v>
      </c>
      <c r="E8" s="8" t="s">
        <v>14</v>
      </c>
      <c r="F8" s="9">
        <f t="shared" si="0"/>
        <v>15.4</v>
      </c>
      <c r="G8" s="6"/>
      <c r="H8" s="7"/>
      <c r="I8" s="10" t="s">
        <v>14</v>
      </c>
      <c r="J8" s="7">
        <v>7.71</v>
      </c>
      <c r="K8" s="11">
        <v>7.689</v>
      </c>
    </row>
    <row r="9" spans="1:11" ht="63">
      <c r="A9" s="5">
        <v>3</v>
      </c>
      <c r="B9" s="8" t="s">
        <v>17</v>
      </c>
      <c r="C9" s="7"/>
      <c r="D9" s="7">
        <v>12.9</v>
      </c>
      <c r="E9" s="8" t="s">
        <v>18</v>
      </c>
      <c r="F9" s="9">
        <f t="shared" si="0"/>
        <v>12.9</v>
      </c>
      <c r="G9" s="6"/>
      <c r="H9" s="7"/>
      <c r="I9" s="10" t="s">
        <v>19</v>
      </c>
      <c r="J9" s="7">
        <v>12.9</v>
      </c>
      <c r="K9" s="11"/>
    </row>
    <row r="10" spans="1:11" ht="15.75">
      <c r="A10" s="12"/>
      <c r="B10" s="13" t="s">
        <v>20</v>
      </c>
      <c r="C10" s="14">
        <f>SUM(C5:C9)</f>
        <v>0</v>
      </c>
      <c r="D10" s="14">
        <f>SUM(D5:D9)</f>
        <v>55.62</v>
      </c>
      <c r="E10" s="15"/>
      <c r="F10" s="16">
        <f t="shared" si="0"/>
        <v>55.62</v>
      </c>
      <c r="G10" s="17"/>
      <c r="H10" s="14">
        <f>SUM(H5:H9)</f>
        <v>0</v>
      </c>
      <c r="I10" s="15"/>
      <c r="J10" s="14">
        <f>SUM(J5:J9)</f>
        <v>47.85</v>
      </c>
      <c r="K10" s="18">
        <f>C10-H10</f>
        <v>0</v>
      </c>
    </row>
    <row r="13" spans="2:8" ht="15.75">
      <c r="B13" s="19" t="s">
        <v>21</v>
      </c>
      <c r="F13" s="20"/>
      <c r="G13" s="135"/>
      <c r="H13" s="135"/>
    </row>
    <row r="14" spans="2:8" ht="15" customHeight="1">
      <c r="B14" s="19"/>
      <c r="F14" s="136" t="s">
        <v>22</v>
      </c>
      <c r="G14" s="136"/>
      <c r="H14" s="136"/>
    </row>
    <row r="15" spans="2:8" ht="15.75">
      <c r="B15" s="19" t="s">
        <v>23</v>
      </c>
      <c r="F15" s="20"/>
      <c r="G15" s="135"/>
      <c r="H15" s="135"/>
    </row>
    <row r="16" spans="6:8" ht="12.75">
      <c r="F16" s="136" t="s">
        <v>22</v>
      </c>
      <c r="G16" s="136"/>
      <c r="H16" s="136"/>
    </row>
  </sheetData>
  <sheetProtection selectLockedCells="1" selectUnlockedCells="1"/>
  <mergeCells count="12">
    <mergeCell ref="G13:H13"/>
    <mergeCell ref="F14:H14"/>
    <mergeCell ref="G15:H15"/>
    <mergeCell ref="F16:H1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35.140625" style="0" customWidth="1"/>
    <col min="3" max="3" width="16.28125" style="0" customWidth="1"/>
    <col min="4" max="4" width="13.57421875" style="0" customWidth="1"/>
    <col min="5" max="5" width="25.281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21.57421875" style="0" customWidth="1"/>
    <col min="12" max="16" width="9.00390625" style="0" customWidth="1"/>
  </cols>
  <sheetData>
    <row r="1" spans="1:11" ht="61.5" customHeight="1">
      <c r="A1" s="1"/>
      <c r="B1" s="130" t="s">
        <v>165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48" t="s">
        <v>251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15.75">
      <c r="A5" s="5">
        <v>1</v>
      </c>
      <c r="B5" s="22" t="s">
        <v>81</v>
      </c>
      <c r="C5" s="91"/>
      <c r="D5" s="91">
        <v>1.461</v>
      </c>
      <c r="E5" s="92" t="s">
        <v>166</v>
      </c>
      <c r="F5" s="93">
        <f aca="true" t="shared" si="0" ref="F5:F48">SUM(C5,D5)</f>
        <v>1.461</v>
      </c>
      <c r="G5" s="6"/>
      <c r="H5" s="7"/>
      <c r="I5" s="92" t="s">
        <v>166</v>
      </c>
      <c r="J5" s="91">
        <v>1.461</v>
      </c>
      <c r="K5" s="11"/>
    </row>
    <row r="6" spans="1:11" ht="16.5" customHeight="1">
      <c r="A6" s="149">
        <v>2</v>
      </c>
      <c r="B6" s="149" t="s">
        <v>167</v>
      </c>
      <c r="C6" s="91"/>
      <c r="D6" s="91">
        <v>25.275</v>
      </c>
      <c r="E6" s="92" t="s">
        <v>168</v>
      </c>
      <c r="F6" s="93">
        <f t="shared" si="0"/>
        <v>25.275</v>
      </c>
      <c r="G6" s="6"/>
      <c r="H6" s="7"/>
      <c r="I6" s="92" t="s">
        <v>168</v>
      </c>
      <c r="J6" s="91">
        <v>25.275</v>
      </c>
      <c r="K6" s="11"/>
    </row>
    <row r="7" spans="1:11" ht="15.75">
      <c r="A7" s="149"/>
      <c r="B7" s="149"/>
      <c r="C7" s="91"/>
      <c r="D7" s="91">
        <v>8.1</v>
      </c>
      <c r="E7" s="92" t="s">
        <v>169</v>
      </c>
      <c r="F7" s="93">
        <f t="shared" si="0"/>
        <v>8.1</v>
      </c>
      <c r="G7" s="6"/>
      <c r="H7" s="7"/>
      <c r="I7" s="92" t="s">
        <v>169</v>
      </c>
      <c r="J7" s="91">
        <v>8.1</v>
      </c>
      <c r="K7" s="11"/>
    </row>
    <row r="8" spans="1:11" ht="31.5">
      <c r="A8" s="5">
        <v>3</v>
      </c>
      <c r="B8" s="5" t="s">
        <v>170</v>
      </c>
      <c r="C8" s="91"/>
      <c r="D8" s="91">
        <v>45.09038</v>
      </c>
      <c r="E8" s="92" t="s">
        <v>171</v>
      </c>
      <c r="F8" s="93">
        <f t="shared" si="0"/>
        <v>45.09038</v>
      </c>
      <c r="G8" s="6"/>
      <c r="H8" s="7"/>
      <c r="I8" s="92" t="s">
        <v>171</v>
      </c>
      <c r="J8" s="91">
        <v>45.09038</v>
      </c>
      <c r="K8" s="11"/>
    </row>
    <row r="9" spans="1:11" ht="15.75">
      <c r="A9" s="5"/>
      <c r="B9" s="22"/>
      <c r="C9" s="91"/>
      <c r="D9" s="91"/>
      <c r="E9" s="5"/>
      <c r="F9" s="93">
        <f t="shared" si="0"/>
        <v>0</v>
      </c>
      <c r="G9" s="6"/>
      <c r="H9" s="7"/>
      <c r="I9" s="10"/>
      <c r="J9" s="7"/>
      <c r="K9" s="11"/>
    </row>
    <row r="10" spans="1:11" ht="15.75">
      <c r="A10" s="5"/>
      <c r="B10" s="6"/>
      <c r="C10" s="7"/>
      <c r="D10" s="7"/>
      <c r="E10" s="8"/>
      <c r="F10" s="9">
        <f t="shared" si="0"/>
        <v>0</v>
      </c>
      <c r="G10" s="22"/>
      <c r="H10" s="7"/>
      <c r="I10" s="8"/>
      <c r="J10" s="7"/>
      <c r="K10" s="11"/>
    </row>
    <row r="11" spans="1:11" ht="15.75">
      <c r="A11" s="5"/>
      <c r="B11" s="6"/>
      <c r="C11" s="7"/>
      <c r="D11" s="7"/>
      <c r="E11" s="8"/>
      <c r="F11" s="9">
        <f t="shared" si="0"/>
        <v>0</v>
      </c>
      <c r="G11" s="22"/>
      <c r="H11" s="7"/>
      <c r="I11" s="8"/>
      <c r="J11" s="7"/>
      <c r="K11" s="11"/>
    </row>
    <row r="12" spans="1:11" ht="15.75">
      <c r="A12" s="5"/>
      <c r="B12" s="6"/>
      <c r="C12" s="7"/>
      <c r="D12" s="7"/>
      <c r="E12" s="8"/>
      <c r="F12" s="9">
        <f t="shared" si="0"/>
        <v>0</v>
      </c>
      <c r="G12" s="6"/>
      <c r="H12" s="7"/>
      <c r="I12" s="8"/>
      <c r="J12" s="7"/>
      <c r="K12" s="11"/>
    </row>
    <row r="13" spans="1:11" ht="15.75">
      <c r="A13" s="22"/>
      <c r="B13" s="6"/>
      <c r="C13" s="7"/>
      <c r="D13" s="7"/>
      <c r="E13" s="8"/>
      <c r="F13" s="9">
        <f t="shared" si="0"/>
        <v>0</v>
      </c>
      <c r="G13" s="6"/>
      <c r="H13" s="7"/>
      <c r="I13" s="8"/>
      <c r="J13" s="7"/>
      <c r="K13" s="11"/>
    </row>
    <row r="14" spans="1:11" ht="15" customHeight="1">
      <c r="A14" s="22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1" ht="15.75">
      <c r="A15" s="5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1" ht="15.75">
      <c r="A16" s="5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>
      <c r="A23" s="22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>
      <c r="A24" s="22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>
      <c r="A25" s="5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>
      <c r="A26" s="5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>
      <c r="A33" s="22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>
      <c r="A34" s="22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>
      <c r="A35" s="5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>
      <c r="A36" s="5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>
      <c r="A43" s="22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>
      <c r="A44" s="22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>
      <c r="A45" s="23"/>
      <c r="B45" s="12"/>
      <c r="C45" s="24"/>
      <c r="D45" s="24"/>
      <c r="E45" s="25"/>
      <c r="F45" s="9">
        <f t="shared" si="0"/>
        <v>0</v>
      </c>
      <c r="G45" s="12"/>
      <c r="H45" s="24"/>
      <c r="I45" s="25"/>
      <c r="J45" s="24"/>
      <c r="K45" s="11"/>
    </row>
    <row r="46" spans="1:11" ht="15.75">
      <c r="A46" s="23"/>
      <c r="B46" s="12"/>
      <c r="C46" s="24"/>
      <c r="D46" s="24"/>
      <c r="E46" s="25"/>
      <c r="F46" s="9">
        <f t="shared" si="0"/>
        <v>0</v>
      </c>
      <c r="G46" s="12"/>
      <c r="H46" s="24"/>
      <c r="I46" s="25"/>
      <c r="J46" s="24"/>
      <c r="K46" s="11"/>
    </row>
    <row r="47" spans="1:11" ht="15.75">
      <c r="A47" s="23"/>
      <c r="B47" s="12"/>
      <c r="C47" s="24"/>
      <c r="D47" s="24"/>
      <c r="E47" s="25"/>
      <c r="F47" s="9">
        <f t="shared" si="0"/>
        <v>0</v>
      </c>
      <c r="G47" s="12"/>
      <c r="H47" s="24"/>
      <c r="I47" s="25"/>
      <c r="J47" s="24"/>
      <c r="K47" s="11"/>
    </row>
    <row r="48" spans="1:11" ht="15.75">
      <c r="A48" s="12"/>
      <c r="B48" s="13" t="s">
        <v>20</v>
      </c>
      <c r="C48" s="14">
        <f>SUM(C5:C47)</f>
        <v>0</v>
      </c>
      <c r="D48" s="14">
        <f>SUM(D5:D47)</f>
        <v>79.92638</v>
      </c>
      <c r="E48" s="15"/>
      <c r="F48" s="16">
        <f t="shared" si="0"/>
        <v>79.92638</v>
      </c>
      <c r="G48" s="17"/>
      <c r="H48" s="14">
        <f>SUM(H5:H47)</f>
        <v>0</v>
      </c>
      <c r="I48" s="15"/>
      <c r="J48" s="14">
        <f>SUM(J5:J47)</f>
        <v>79.92638</v>
      </c>
      <c r="K48" s="18">
        <f>C48-H48</f>
        <v>0</v>
      </c>
    </row>
    <row r="51" spans="2:8" ht="15.75">
      <c r="B51" s="19" t="s">
        <v>21</v>
      </c>
      <c r="F51" s="20"/>
      <c r="G51" s="135" t="s">
        <v>172</v>
      </c>
      <c r="H51" s="135"/>
    </row>
    <row r="52" spans="2:8" ht="15">
      <c r="B52" s="19"/>
      <c r="F52" s="136" t="s">
        <v>22</v>
      </c>
      <c r="G52" s="136"/>
      <c r="H52" s="136"/>
    </row>
    <row r="53" spans="2:8" ht="15.75">
      <c r="B53" s="19" t="s">
        <v>23</v>
      </c>
      <c r="F53" s="20"/>
      <c r="G53" s="135" t="s">
        <v>173</v>
      </c>
      <c r="H53" s="135"/>
    </row>
    <row r="54" spans="6:8" ht="12.75">
      <c r="F54" s="136" t="s">
        <v>22</v>
      </c>
      <c r="G54" s="136"/>
      <c r="H54" s="136"/>
    </row>
    <row r="58" ht="12.75">
      <c r="E58" t="s">
        <v>174</v>
      </c>
    </row>
    <row r="64" ht="12.75">
      <c r="E64" t="s">
        <v>174</v>
      </c>
    </row>
  </sheetData>
  <sheetProtection selectLockedCells="1" selectUnlockedCells="1"/>
  <mergeCells count="14">
    <mergeCell ref="A6:A7"/>
    <mergeCell ref="B6:B7"/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5" sqref="A15:D15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19.421875" style="0" customWidth="1"/>
    <col min="10" max="10" width="14.00390625" style="0" customWidth="1"/>
    <col min="11" max="11" width="19.7109375" style="0" customWidth="1"/>
    <col min="12" max="16" width="8.00390625" style="0" customWidth="1"/>
  </cols>
  <sheetData>
    <row r="1" spans="1:11" ht="105.75" customHeight="1">
      <c r="A1" s="150" t="s">
        <v>175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44.25" customHeight="1">
      <c r="A2" s="151" t="s">
        <v>1</v>
      </c>
      <c r="B2" s="151" t="s">
        <v>2</v>
      </c>
      <c r="C2" s="152" t="s">
        <v>3</v>
      </c>
      <c r="D2" s="152"/>
      <c r="E2" s="152"/>
      <c r="F2" s="152" t="s">
        <v>4</v>
      </c>
      <c r="G2" s="152" t="s">
        <v>5</v>
      </c>
      <c r="H2" s="152"/>
      <c r="I2" s="152"/>
      <c r="J2" s="152"/>
      <c r="K2" s="151" t="s">
        <v>176</v>
      </c>
    </row>
    <row r="3" spans="1:11" ht="172.5" customHeight="1">
      <c r="A3" s="151"/>
      <c r="B3" s="151"/>
      <c r="C3" s="94" t="s">
        <v>177</v>
      </c>
      <c r="D3" s="94" t="s">
        <v>178</v>
      </c>
      <c r="E3" s="94" t="s">
        <v>9</v>
      </c>
      <c r="F3" s="152"/>
      <c r="G3" s="94" t="s">
        <v>10</v>
      </c>
      <c r="H3" s="94" t="s">
        <v>179</v>
      </c>
      <c r="I3" s="94" t="s">
        <v>12</v>
      </c>
      <c r="J3" s="94" t="s">
        <v>179</v>
      </c>
      <c r="K3" s="151"/>
    </row>
    <row r="4" spans="1:11" ht="31.5">
      <c r="A4" s="95">
        <v>1</v>
      </c>
      <c r="B4" s="96" t="s">
        <v>180</v>
      </c>
      <c r="C4" s="97">
        <v>0</v>
      </c>
      <c r="D4" s="97">
        <v>10</v>
      </c>
      <c r="E4" s="96" t="s">
        <v>181</v>
      </c>
      <c r="F4" s="98">
        <f>SUM(C4,D4)</f>
        <v>10</v>
      </c>
      <c r="G4" s="95">
        <v>2210</v>
      </c>
      <c r="H4" s="97">
        <v>0</v>
      </c>
      <c r="I4" s="96" t="s">
        <v>181</v>
      </c>
      <c r="J4" s="97">
        <v>10</v>
      </c>
      <c r="K4" s="99">
        <f>F4-J4</f>
        <v>0</v>
      </c>
    </row>
    <row r="5" spans="1:16" ht="47.25">
      <c r="A5" s="95">
        <v>2</v>
      </c>
      <c r="B5" s="96" t="s">
        <v>182</v>
      </c>
      <c r="C5" s="97">
        <v>0</v>
      </c>
      <c r="D5" s="97">
        <v>800</v>
      </c>
      <c r="E5" s="96" t="s">
        <v>183</v>
      </c>
      <c r="F5" s="98">
        <f>SUM(C5,D5)</f>
        <v>800</v>
      </c>
      <c r="G5" s="95">
        <v>3310</v>
      </c>
      <c r="H5" s="97">
        <v>0</v>
      </c>
      <c r="I5" s="100" t="s">
        <v>183</v>
      </c>
      <c r="J5" s="97">
        <v>800</v>
      </c>
      <c r="K5" s="99">
        <f>F5-J5</f>
        <v>0</v>
      </c>
      <c r="L5" s="101"/>
      <c r="M5" s="101"/>
      <c r="N5" s="101"/>
      <c r="O5" s="101"/>
      <c r="P5" s="101"/>
    </row>
    <row r="6" spans="1:16" ht="47.25">
      <c r="A6" s="95">
        <v>3</v>
      </c>
      <c r="B6" s="102" t="s">
        <v>184</v>
      </c>
      <c r="C6" s="97">
        <v>2</v>
      </c>
      <c r="D6" s="97">
        <v>0</v>
      </c>
      <c r="E6" s="102" t="s">
        <v>185</v>
      </c>
      <c r="F6" s="98">
        <f>SUM(C6,D6)</f>
        <v>2</v>
      </c>
      <c r="G6" s="95">
        <v>2240</v>
      </c>
      <c r="H6" s="97">
        <v>0</v>
      </c>
      <c r="I6" s="102" t="s">
        <v>186</v>
      </c>
      <c r="J6" s="97">
        <v>2</v>
      </c>
      <c r="K6" s="99">
        <f>F6-J6</f>
        <v>0</v>
      </c>
      <c r="L6" s="101"/>
      <c r="M6" s="101"/>
      <c r="N6" s="101"/>
      <c r="O6" s="101"/>
      <c r="P6" s="101"/>
    </row>
    <row r="7" spans="1:11" ht="15.75" customHeight="1">
      <c r="A7" s="103" t="s">
        <v>187</v>
      </c>
      <c r="B7" s="104" t="s">
        <v>20</v>
      </c>
      <c r="C7" s="105">
        <f>SUM(C4:C6)</f>
        <v>2</v>
      </c>
      <c r="D7" s="105">
        <f>SUM(D4:D6)</f>
        <v>810</v>
      </c>
      <c r="E7" s="106"/>
      <c r="F7" s="107">
        <f>SUM(F4:F6)</f>
        <v>812</v>
      </c>
      <c r="G7" s="106"/>
      <c r="H7" s="105">
        <f>SUM(H4:H6)</f>
        <v>0</v>
      </c>
      <c r="I7" s="106"/>
      <c r="J7" s="105">
        <f>SUM(J4:J6)</f>
        <v>812</v>
      </c>
      <c r="K7" s="108">
        <f>SUM(K4:K6)</f>
        <v>0</v>
      </c>
    </row>
    <row r="8" ht="12.75" customHeight="1"/>
    <row r="9" ht="15" customHeight="1"/>
    <row r="10" spans="1:8" ht="41.25" customHeight="1">
      <c r="A10" s="153" t="s">
        <v>188</v>
      </c>
      <c r="B10" s="153"/>
      <c r="F10" s="109"/>
      <c r="G10" s="154" t="s">
        <v>189</v>
      </c>
      <c r="H10" s="154"/>
    </row>
    <row r="11" spans="2:8" ht="15">
      <c r="B11" s="110"/>
      <c r="F11" s="155" t="s">
        <v>22</v>
      </c>
      <c r="G11" s="155"/>
      <c r="H11" s="155"/>
    </row>
    <row r="12" spans="1:8" ht="64.5" customHeight="1">
      <c r="A12" s="156" t="s">
        <v>23</v>
      </c>
      <c r="B12" s="156"/>
      <c r="C12" s="156"/>
      <c r="F12" s="109"/>
      <c r="G12" s="154" t="s">
        <v>190</v>
      </c>
      <c r="H12" s="154"/>
    </row>
    <row r="13" spans="6:8" ht="12.75">
      <c r="F13" s="155" t="s">
        <v>22</v>
      </c>
      <c r="G13" s="155"/>
      <c r="H13" s="155"/>
    </row>
    <row r="14" ht="9" customHeight="1"/>
    <row r="15" spans="1:4" ht="12.75">
      <c r="A15" s="157"/>
      <c r="B15" s="157"/>
      <c r="C15" s="157"/>
      <c r="D15" s="1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4">
    <mergeCell ref="A15:D15"/>
    <mergeCell ref="A10:B10"/>
    <mergeCell ref="G10:H10"/>
    <mergeCell ref="F11:H11"/>
    <mergeCell ref="A12:C12"/>
    <mergeCell ref="G12:H12"/>
    <mergeCell ref="F13:H13"/>
    <mergeCell ref="A1:K1"/>
    <mergeCell ref="A2:A3"/>
    <mergeCell ref="B2:B3"/>
    <mergeCell ref="C2:E2"/>
    <mergeCell ref="F2:F3"/>
    <mergeCell ref="G2:J2"/>
    <mergeCell ref="K2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" sqref="K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81" customHeight="1">
      <c r="A1" s="1"/>
      <c r="B1" s="130" t="s">
        <v>191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63">
      <c r="A5" s="5">
        <v>1</v>
      </c>
      <c r="B5" s="92" t="s">
        <v>192</v>
      </c>
      <c r="C5" s="7"/>
      <c r="D5" s="91">
        <v>69</v>
      </c>
      <c r="E5" s="89" t="s">
        <v>193</v>
      </c>
      <c r="F5" s="9">
        <f aca="true" t="shared" si="0" ref="F5:F19">SUM(C5,D5)</f>
        <v>69</v>
      </c>
      <c r="G5" s="6"/>
      <c r="H5" s="7"/>
      <c r="I5" s="89" t="s">
        <v>193</v>
      </c>
      <c r="J5" s="91">
        <v>69</v>
      </c>
      <c r="K5" s="11"/>
    </row>
    <row r="6" spans="1:11" ht="47.25">
      <c r="A6" s="5"/>
      <c r="B6" s="6"/>
      <c r="C6" s="7"/>
      <c r="D6" s="91">
        <v>49.84</v>
      </c>
      <c r="E6" s="8" t="s">
        <v>194</v>
      </c>
      <c r="F6" s="9">
        <f t="shared" si="0"/>
        <v>49.84</v>
      </c>
      <c r="G6" s="6"/>
      <c r="H6" s="7"/>
      <c r="I6" s="8" t="s">
        <v>194</v>
      </c>
      <c r="J6" s="91">
        <v>49.84</v>
      </c>
      <c r="K6" s="11"/>
    </row>
    <row r="7" spans="1:11" ht="47.25">
      <c r="A7" s="5">
        <v>2</v>
      </c>
      <c r="B7" s="92" t="s">
        <v>195</v>
      </c>
      <c r="C7" s="7"/>
      <c r="D7" s="91">
        <v>38.9</v>
      </c>
      <c r="E7" s="89" t="s">
        <v>196</v>
      </c>
      <c r="F7" s="9">
        <f t="shared" si="0"/>
        <v>38.9</v>
      </c>
      <c r="G7" s="6"/>
      <c r="H7" s="7"/>
      <c r="I7" s="89" t="s">
        <v>196</v>
      </c>
      <c r="J7" s="91">
        <v>38.9</v>
      </c>
      <c r="K7" s="11"/>
    </row>
    <row r="8" spans="1:11" ht="47.25">
      <c r="A8" s="5">
        <v>3</v>
      </c>
      <c r="B8" s="92" t="s">
        <v>197</v>
      </c>
      <c r="C8" s="7"/>
      <c r="D8" s="91">
        <v>0.03</v>
      </c>
      <c r="E8" s="89" t="s">
        <v>198</v>
      </c>
      <c r="F8" s="9">
        <f t="shared" si="0"/>
        <v>0.03</v>
      </c>
      <c r="G8" s="6"/>
      <c r="H8" s="7"/>
      <c r="I8" s="89" t="s">
        <v>198</v>
      </c>
      <c r="J8" s="91">
        <v>0.03</v>
      </c>
      <c r="K8" s="11"/>
    </row>
    <row r="9" spans="1:11" ht="47.25">
      <c r="A9" s="5"/>
      <c r="B9" s="92"/>
      <c r="C9" s="7"/>
      <c r="D9" s="91">
        <v>11.1</v>
      </c>
      <c r="E9" s="8" t="s">
        <v>199</v>
      </c>
      <c r="F9" s="9">
        <f t="shared" si="0"/>
        <v>11.1</v>
      </c>
      <c r="G9" s="6"/>
      <c r="H9" s="7"/>
      <c r="I9" s="8" t="s">
        <v>199</v>
      </c>
      <c r="J9" s="91">
        <v>11.1</v>
      </c>
      <c r="K9" s="11"/>
    </row>
    <row r="10" spans="1:11" ht="47.25">
      <c r="A10" s="5"/>
      <c r="B10" s="92"/>
      <c r="C10" s="7"/>
      <c r="D10" s="91">
        <v>14.76</v>
      </c>
      <c r="E10" s="89" t="s">
        <v>59</v>
      </c>
      <c r="F10" s="9">
        <f t="shared" si="0"/>
        <v>14.76</v>
      </c>
      <c r="G10" s="22"/>
      <c r="H10" s="7"/>
      <c r="I10" s="89" t="s">
        <v>59</v>
      </c>
      <c r="J10" s="91">
        <v>14.76</v>
      </c>
      <c r="K10" s="11"/>
    </row>
    <row r="11" spans="1:11" ht="15.75">
      <c r="A11" s="5"/>
      <c r="B11" s="92"/>
      <c r="C11" s="7"/>
      <c r="D11" s="91">
        <v>166.97</v>
      </c>
      <c r="E11" s="89" t="s">
        <v>196</v>
      </c>
      <c r="F11" s="9">
        <f t="shared" si="0"/>
        <v>166.97</v>
      </c>
      <c r="G11" s="22"/>
      <c r="H11" s="7"/>
      <c r="I11" s="89" t="s">
        <v>196</v>
      </c>
      <c r="J11" s="91">
        <v>166.97</v>
      </c>
      <c r="K11" s="11"/>
    </row>
    <row r="12" spans="1:11" ht="31.5">
      <c r="A12" s="5">
        <v>4</v>
      </c>
      <c r="B12" s="92" t="s">
        <v>200</v>
      </c>
      <c r="C12" s="7"/>
      <c r="D12" s="91">
        <v>81.7</v>
      </c>
      <c r="E12" s="89" t="s">
        <v>196</v>
      </c>
      <c r="F12" s="9">
        <f t="shared" si="0"/>
        <v>81.7</v>
      </c>
      <c r="G12" s="6"/>
      <c r="H12" s="7"/>
      <c r="I12" s="89" t="s">
        <v>196</v>
      </c>
      <c r="J12" s="91">
        <v>81.7</v>
      </c>
      <c r="K12" s="11"/>
    </row>
    <row r="13" spans="1:11" ht="78.75">
      <c r="A13" s="5">
        <v>5</v>
      </c>
      <c r="B13" s="92" t="s">
        <v>201</v>
      </c>
      <c r="C13" s="7"/>
      <c r="D13" s="91">
        <v>4</v>
      </c>
      <c r="E13" s="89" t="s">
        <v>194</v>
      </c>
      <c r="F13" s="9">
        <f t="shared" si="0"/>
        <v>4</v>
      </c>
      <c r="G13" s="6"/>
      <c r="H13" s="7"/>
      <c r="I13" s="89" t="s">
        <v>194</v>
      </c>
      <c r="J13" s="91">
        <v>4</v>
      </c>
      <c r="K13" s="11"/>
    </row>
    <row r="14" spans="1:11" ht="15.75">
      <c r="A14" s="5"/>
      <c r="B14" s="6"/>
      <c r="C14" s="7"/>
      <c r="D14" s="7">
        <v>1.66</v>
      </c>
      <c r="E14" s="8" t="s">
        <v>202</v>
      </c>
      <c r="F14" s="9">
        <f t="shared" si="0"/>
        <v>1.66</v>
      </c>
      <c r="G14" s="6"/>
      <c r="H14" s="7"/>
      <c r="I14" s="8" t="s">
        <v>202</v>
      </c>
      <c r="J14" s="7">
        <v>1.66</v>
      </c>
      <c r="K14" s="11"/>
    </row>
    <row r="15" spans="1:11" ht="15.75">
      <c r="A15" s="5">
        <v>6</v>
      </c>
      <c r="B15" s="92" t="s">
        <v>81</v>
      </c>
      <c r="C15" s="7">
        <v>73.38</v>
      </c>
      <c r="D15" s="91"/>
      <c r="E15" s="89"/>
      <c r="F15" s="9">
        <f t="shared" si="0"/>
        <v>73.38</v>
      </c>
      <c r="G15" s="6">
        <v>2210</v>
      </c>
      <c r="H15" s="7">
        <v>3.76</v>
      </c>
      <c r="I15" s="8" t="s">
        <v>203</v>
      </c>
      <c r="J15" s="7"/>
      <c r="K15" s="11"/>
    </row>
    <row r="16" spans="1:11" ht="78.75">
      <c r="A16" s="5"/>
      <c r="B16" s="92"/>
      <c r="C16" s="7"/>
      <c r="D16" s="91"/>
      <c r="E16" s="89"/>
      <c r="F16" s="9">
        <f t="shared" si="0"/>
        <v>0</v>
      </c>
      <c r="G16" s="111">
        <v>2240</v>
      </c>
      <c r="H16" s="91">
        <v>54.73</v>
      </c>
      <c r="I16" s="8" t="s">
        <v>204</v>
      </c>
      <c r="J16" s="7"/>
      <c r="K16" s="11"/>
    </row>
    <row r="17" spans="1:11" ht="15.7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>
      <c r="A18" s="23"/>
      <c r="B18" s="12"/>
      <c r="C18" s="24"/>
      <c r="D18" s="24"/>
      <c r="E18" s="25"/>
      <c r="F18" s="9">
        <f t="shared" si="0"/>
        <v>0</v>
      </c>
      <c r="G18" s="12"/>
      <c r="H18" s="24"/>
      <c r="I18" s="25"/>
      <c r="J18" s="24"/>
      <c r="K18" s="11"/>
    </row>
    <row r="19" spans="1:11" ht="15.75">
      <c r="A19" s="12"/>
      <c r="B19" s="13" t="s">
        <v>20</v>
      </c>
      <c r="C19" s="14">
        <f>SUM(C5:C18)</f>
        <v>73.38</v>
      </c>
      <c r="D19" s="14">
        <f>SUM(D5:D18)</f>
        <v>437.96000000000004</v>
      </c>
      <c r="E19" s="15"/>
      <c r="F19" s="16">
        <f t="shared" si="0"/>
        <v>511.34000000000003</v>
      </c>
      <c r="G19" s="17"/>
      <c r="H19" s="14">
        <f>SUM(H5:H18)</f>
        <v>58.489999999999995</v>
      </c>
      <c r="I19" s="15"/>
      <c r="J19" s="14">
        <f>SUM(J5:J18)</f>
        <v>437.96000000000004</v>
      </c>
      <c r="K19" s="18">
        <f>C19-H19</f>
        <v>14.89</v>
      </c>
    </row>
    <row r="22" spans="2:8" ht="15.75">
      <c r="B22" s="19" t="s">
        <v>21</v>
      </c>
      <c r="F22" s="20"/>
      <c r="G22" s="135" t="s">
        <v>205</v>
      </c>
      <c r="H22" s="135"/>
    </row>
    <row r="23" spans="2:8" ht="15">
      <c r="B23" s="19"/>
      <c r="F23" s="136" t="s">
        <v>22</v>
      </c>
      <c r="G23" s="136"/>
      <c r="H23" s="136"/>
    </row>
    <row r="24" spans="2:8" ht="15.75">
      <c r="B24" s="19" t="s">
        <v>23</v>
      </c>
      <c r="F24" s="20"/>
      <c r="G24" s="135" t="s">
        <v>206</v>
      </c>
      <c r="H24" s="135"/>
    </row>
    <row r="25" spans="6:8" ht="12.75">
      <c r="F25" s="136" t="s">
        <v>22</v>
      </c>
      <c r="G25" s="136"/>
      <c r="H25" s="136"/>
    </row>
  </sheetData>
  <sheetProtection selectLockedCells="1" selectUnlockedCells="1"/>
  <mergeCells count="12">
    <mergeCell ref="G22:H22"/>
    <mergeCell ref="F23:H23"/>
    <mergeCell ref="G24:H24"/>
    <mergeCell ref="F25:H2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7" sqref="A27:B29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3" width="4.28125" style="0" customWidth="1"/>
  </cols>
  <sheetData>
    <row r="1" spans="1:13" ht="26.25" customHeight="1">
      <c r="A1" s="158" t="s">
        <v>207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2"/>
      <c r="M1" s="2"/>
    </row>
    <row r="2" spans="1:13" ht="20.25" customHeight="1">
      <c r="A2" s="158" t="s">
        <v>208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2"/>
      <c r="M2" s="2"/>
    </row>
    <row r="3" spans="1:13" ht="20.25" customHeight="1">
      <c r="A3" s="159" t="s">
        <v>209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"/>
      <c r="M3" s="2"/>
    </row>
    <row r="4" spans="1:11" ht="17.25" customHeight="1">
      <c r="A4" s="160" t="s">
        <v>210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4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33" customHeight="1">
      <c r="A6" s="132" t="s">
        <v>1</v>
      </c>
      <c r="B6" s="132" t="s">
        <v>2</v>
      </c>
      <c r="C6" s="133" t="s">
        <v>3</v>
      </c>
      <c r="D6" s="133"/>
      <c r="E6" s="133"/>
      <c r="F6" s="133" t="s">
        <v>4</v>
      </c>
      <c r="G6" s="133" t="s">
        <v>5</v>
      </c>
      <c r="H6" s="133"/>
      <c r="I6" s="133"/>
      <c r="J6" s="133"/>
      <c r="K6" s="134" t="s">
        <v>6</v>
      </c>
    </row>
    <row r="7" spans="1:11" ht="158.25" customHeight="1">
      <c r="A7" s="132"/>
      <c r="B7" s="132"/>
      <c r="C7" s="3" t="s">
        <v>7</v>
      </c>
      <c r="D7" s="3" t="s">
        <v>8</v>
      </c>
      <c r="E7" s="3" t="s">
        <v>9</v>
      </c>
      <c r="F7" s="133"/>
      <c r="G7" s="4" t="s">
        <v>10</v>
      </c>
      <c r="H7" s="3" t="s">
        <v>211</v>
      </c>
      <c r="I7" s="3" t="s">
        <v>12</v>
      </c>
      <c r="J7" s="3" t="s">
        <v>212</v>
      </c>
      <c r="K7" s="134"/>
    </row>
    <row r="8" spans="1:11" ht="25.5">
      <c r="A8" s="5">
        <v>1</v>
      </c>
      <c r="B8" s="112" t="s">
        <v>213</v>
      </c>
      <c r="C8" s="7"/>
      <c r="D8" s="90">
        <v>3.66</v>
      </c>
      <c r="E8" s="3" t="s">
        <v>214</v>
      </c>
      <c r="F8" s="113">
        <f aca="true" t="shared" si="0" ref="F8:F19">D8+C8</f>
        <v>3.66</v>
      </c>
      <c r="G8" s="6"/>
      <c r="H8" s="114">
        <f aca="true" t="shared" si="1" ref="H8:H19">C8</f>
        <v>0</v>
      </c>
      <c r="I8" s="3" t="str">
        <f aca="true" t="shared" si="2" ref="I8:I19">E8</f>
        <v>предмети медичного призначення </v>
      </c>
      <c r="J8" s="113">
        <f aca="true" t="shared" si="3" ref="J8:J19">D8</f>
        <v>3.66</v>
      </c>
      <c r="K8" s="11"/>
    </row>
    <row r="9" spans="1:11" ht="25.5">
      <c r="A9" s="5">
        <v>2</v>
      </c>
      <c r="B9" s="112" t="s">
        <v>213</v>
      </c>
      <c r="C9" s="7"/>
      <c r="D9" s="90">
        <v>139.02</v>
      </c>
      <c r="E9" s="3" t="s">
        <v>215</v>
      </c>
      <c r="F9" s="113">
        <f t="shared" si="0"/>
        <v>139.02</v>
      </c>
      <c r="G9" s="6"/>
      <c r="H9" s="114">
        <f t="shared" si="1"/>
        <v>0</v>
      </c>
      <c r="I9" s="3" t="str">
        <f t="shared" si="2"/>
        <v>медикаменти </v>
      </c>
      <c r="J9" s="113">
        <f t="shared" si="3"/>
        <v>139.02</v>
      </c>
      <c r="K9" s="11"/>
    </row>
    <row r="10" spans="1:11" ht="39">
      <c r="A10" s="5">
        <v>3</v>
      </c>
      <c r="B10" s="115" t="s">
        <v>216</v>
      </c>
      <c r="C10" s="7"/>
      <c r="D10" s="90">
        <v>165.11</v>
      </c>
      <c r="E10" s="3" t="s">
        <v>215</v>
      </c>
      <c r="F10" s="113">
        <f t="shared" si="0"/>
        <v>165.11</v>
      </c>
      <c r="G10" s="6"/>
      <c r="H10" s="114">
        <f t="shared" si="1"/>
        <v>0</v>
      </c>
      <c r="I10" s="3" t="str">
        <f t="shared" si="2"/>
        <v>медикаменти </v>
      </c>
      <c r="J10" s="113">
        <f t="shared" si="3"/>
        <v>165.11</v>
      </c>
      <c r="K10" s="11"/>
    </row>
    <row r="11" spans="1:11" ht="39">
      <c r="A11" s="5">
        <v>4</v>
      </c>
      <c r="B11" s="115" t="s">
        <v>217</v>
      </c>
      <c r="C11" s="7"/>
      <c r="D11" s="90">
        <v>4.76</v>
      </c>
      <c r="E11" s="3" t="s">
        <v>215</v>
      </c>
      <c r="F11" s="113">
        <f t="shared" si="0"/>
        <v>4.76</v>
      </c>
      <c r="G11" s="6"/>
      <c r="H11" s="114">
        <f t="shared" si="1"/>
        <v>0</v>
      </c>
      <c r="I11" s="3" t="str">
        <f t="shared" si="2"/>
        <v>медикаменти </v>
      </c>
      <c r="J11" s="113">
        <f t="shared" si="3"/>
        <v>4.76</v>
      </c>
      <c r="K11" s="11"/>
    </row>
    <row r="12" spans="1:11" ht="38.25">
      <c r="A12" s="5">
        <v>5</v>
      </c>
      <c r="B12" s="116" t="s">
        <v>218</v>
      </c>
      <c r="C12" s="7"/>
      <c r="D12" s="90">
        <v>0.03</v>
      </c>
      <c r="E12" s="3" t="s">
        <v>215</v>
      </c>
      <c r="F12" s="113">
        <f t="shared" si="0"/>
        <v>0.03</v>
      </c>
      <c r="G12" s="6"/>
      <c r="H12" s="114">
        <f t="shared" si="1"/>
        <v>0</v>
      </c>
      <c r="I12" s="3" t="str">
        <f t="shared" si="2"/>
        <v>медикаменти </v>
      </c>
      <c r="J12" s="113">
        <f t="shared" si="3"/>
        <v>0.03</v>
      </c>
      <c r="K12" s="11"/>
    </row>
    <row r="13" spans="1:11" ht="39">
      <c r="A13" s="5">
        <v>6</v>
      </c>
      <c r="B13" s="115" t="s">
        <v>219</v>
      </c>
      <c r="C13" s="7"/>
      <c r="D13" s="90">
        <v>338.32</v>
      </c>
      <c r="E13" s="3" t="s">
        <v>214</v>
      </c>
      <c r="F13" s="113">
        <f t="shared" si="0"/>
        <v>338.32</v>
      </c>
      <c r="G13" s="6"/>
      <c r="H13" s="114">
        <f t="shared" si="1"/>
        <v>0</v>
      </c>
      <c r="I13" s="3" t="str">
        <f t="shared" si="2"/>
        <v>предмети медичного призначення </v>
      </c>
      <c r="J13" s="113">
        <f t="shared" si="3"/>
        <v>338.32</v>
      </c>
      <c r="K13" s="11"/>
    </row>
    <row r="14" spans="1:11" ht="39">
      <c r="A14" s="5">
        <v>7</v>
      </c>
      <c r="B14" s="115" t="s">
        <v>219</v>
      </c>
      <c r="C14" s="7"/>
      <c r="D14" s="90">
        <v>26</v>
      </c>
      <c r="E14" s="3" t="s">
        <v>19</v>
      </c>
      <c r="F14" s="113">
        <f t="shared" si="0"/>
        <v>26</v>
      </c>
      <c r="G14" s="6"/>
      <c r="H14" s="114">
        <f t="shared" si="1"/>
        <v>0</v>
      </c>
      <c r="I14" s="3" t="str">
        <f t="shared" si="2"/>
        <v>медичне обладнання</v>
      </c>
      <c r="J14" s="113">
        <f t="shared" si="3"/>
        <v>26</v>
      </c>
      <c r="K14" s="11"/>
    </row>
    <row r="15" spans="1:11" ht="26.25">
      <c r="A15" s="5">
        <v>8</v>
      </c>
      <c r="B15" s="115" t="s">
        <v>220</v>
      </c>
      <c r="C15" s="7"/>
      <c r="D15" s="90">
        <v>175.74</v>
      </c>
      <c r="E15" s="3" t="s">
        <v>221</v>
      </c>
      <c r="F15" s="113">
        <f t="shared" si="0"/>
        <v>175.74</v>
      </c>
      <c r="G15" s="6"/>
      <c r="H15" s="114">
        <f t="shared" si="1"/>
        <v>0</v>
      </c>
      <c r="I15" s="3" t="str">
        <f t="shared" si="2"/>
        <v>основні засоби (силові  машини) </v>
      </c>
      <c r="J15" s="113">
        <f t="shared" si="3"/>
        <v>175.74</v>
      </c>
      <c r="K15" s="11"/>
    </row>
    <row r="16" spans="1:11" ht="25.5">
      <c r="A16" s="5">
        <v>9</v>
      </c>
      <c r="B16" s="112" t="s">
        <v>81</v>
      </c>
      <c r="C16" s="7"/>
      <c r="D16" s="90">
        <v>0.09</v>
      </c>
      <c r="E16" s="3" t="s">
        <v>214</v>
      </c>
      <c r="F16" s="113">
        <f t="shared" si="0"/>
        <v>0.09</v>
      </c>
      <c r="G16" s="6"/>
      <c r="H16" s="114">
        <f t="shared" si="1"/>
        <v>0</v>
      </c>
      <c r="I16" s="3" t="str">
        <f t="shared" si="2"/>
        <v>предмети медичного призначення </v>
      </c>
      <c r="J16" s="113">
        <f t="shared" si="3"/>
        <v>0.09</v>
      </c>
      <c r="K16" s="11"/>
    </row>
    <row r="17" spans="1:11" ht="15.75">
      <c r="A17" s="5">
        <v>10</v>
      </c>
      <c r="B17" s="112" t="s">
        <v>81</v>
      </c>
      <c r="C17" s="7"/>
      <c r="D17" s="90">
        <v>37.2</v>
      </c>
      <c r="E17" s="3" t="s">
        <v>222</v>
      </c>
      <c r="F17" s="113">
        <f t="shared" si="0"/>
        <v>37.2</v>
      </c>
      <c r="G17" s="6"/>
      <c r="H17" s="114">
        <f t="shared" si="1"/>
        <v>0</v>
      </c>
      <c r="I17" s="3" t="str">
        <f t="shared" si="2"/>
        <v>господарські товари</v>
      </c>
      <c r="J17" s="113">
        <f t="shared" si="3"/>
        <v>37.2</v>
      </c>
      <c r="K17" s="11"/>
    </row>
    <row r="18" spans="1:11" ht="15.75">
      <c r="A18" s="5">
        <v>11</v>
      </c>
      <c r="B18" s="112" t="s">
        <v>81</v>
      </c>
      <c r="C18" s="7"/>
      <c r="D18" s="90">
        <v>353.76</v>
      </c>
      <c r="E18" s="3" t="s">
        <v>215</v>
      </c>
      <c r="F18" s="113">
        <f t="shared" si="0"/>
        <v>353.76</v>
      </c>
      <c r="G18" s="6"/>
      <c r="H18" s="114">
        <f t="shared" si="1"/>
        <v>0</v>
      </c>
      <c r="I18" s="3" t="str">
        <f t="shared" si="2"/>
        <v>медикаменти </v>
      </c>
      <c r="J18" s="113">
        <f t="shared" si="3"/>
        <v>353.76</v>
      </c>
      <c r="K18" s="11"/>
    </row>
    <row r="19" spans="1:11" ht="15.75">
      <c r="A19" s="5">
        <v>12</v>
      </c>
      <c r="B19" s="112" t="s">
        <v>81</v>
      </c>
      <c r="C19" s="7"/>
      <c r="D19" s="90">
        <v>1</v>
      </c>
      <c r="E19" s="3" t="s">
        <v>223</v>
      </c>
      <c r="F19" s="113">
        <f t="shared" si="0"/>
        <v>1</v>
      </c>
      <c r="G19" s="6"/>
      <c r="H19" s="114">
        <f t="shared" si="1"/>
        <v>0</v>
      </c>
      <c r="I19" s="3" t="str">
        <f t="shared" si="2"/>
        <v>меблі офісні</v>
      </c>
      <c r="J19" s="113">
        <f t="shared" si="3"/>
        <v>1</v>
      </c>
      <c r="K19" s="11"/>
    </row>
    <row r="20" spans="1:11" ht="15.75">
      <c r="A20" s="6"/>
      <c r="B20" s="13" t="s">
        <v>20</v>
      </c>
      <c r="C20" s="18">
        <f>SUM(C8:C19)</f>
        <v>0</v>
      </c>
      <c r="D20" s="117">
        <f>SUM(D8:D19)</f>
        <v>1244.69</v>
      </c>
      <c r="E20" s="118"/>
      <c r="F20" s="119">
        <f>SUM(C20,D20)</f>
        <v>1244.69</v>
      </c>
      <c r="G20" s="120"/>
      <c r="H20" s="117">
        <f>SUM(H8:H19)</f>
        <v>0</v>
      </c>
      <c r="I20" s="118"/>
      <c r="J20" s="117">
        <f>SUM(J8:J19)</f>
        <v>1244.69</v>
      </c>
      <c r="K20" s="18">
        <f>F20-H20-J20</f>
        <v>0</v>
      </c>
    </row>
    <row r="23" spans="1:13" ht="18.75">
      <c r="A23" s="44"/>
      <c r="B23" s="121" t="s">
        <v>142</v>
      </c>
      <c r="C23" s="122"/>
      <c r="D23" s="122"/>
      <c r="E23" s="46"/>
      <c r="F23" s="122"/>
      <c r="G23" s="139" t="s">
        <v>224</v>
      </c>
      <c r="H23" s="139"/>
      <c r="I23" s="44"/>
      <c r="J23" s="44"/>
      <c r="K23" s="44"/>
      <c r="L23" s="44"/>
      <c r="M23" s="44"/>
    </row>
    <row r="24" spans="2:8" ht="15">
      <c r="B24" s="123"/>
      <c r="C24" s="124"/>
      <c r="D24" s="124"/>
      <c r="E24" s="125" t="s">
        <v>225</v>
      </c>
      <c r="F24" s="124"/>
      <c r="G24" s="161" t="s">
        <v>226</v>
      </c>
      <c r="H24" s="161"/>
    </row>
    <row r="25" spans="1:13" ht="18.75">
      <c r="A25" s="44"/>
      <c r="B25" s="121" t="s">
        <v>23</v>
      </c>
      <c r="C25" s="122"/>
      <c r="D25" s="122"/>
      <c r="E25" s="46"/>
      <c r="F25" s="122"/>
      <c r="G25" s="139" t="s">
        <v>227</v>
      </c>
      <c r="H25" s="139"/>
      <c r="I25" s="44"/>
      <c r="J25" s="44"/>
      <c r="K25" s="44"/>
      <c r="L25" s="44"/>
      <c r="M25" s="44"/>
    </row>
    <row r="26" spans="2:8" ht="15">
      <c r="B26" s="124"/>
      <c r="C26" s="124"/>
      <c r="D26" s="124"/>
      <c r="E26" s="125" t="s">
        <v>228</v>
      </c>
      <c r="F26" s="124"/>
      <c r="G26" s="161" t="s">
        <v>229</v>
      </c>
      <c r="H26" s="161"/>
    </row>
    <row r="27" spans="2:8" ht="15">
      <c r="B27" s="126"/>
      <c r="C27" s="127"/>
      <c r="D27" s="127"/>
      <c r="E27" s="127"/>
      <c r="F27" s="127"/>
      <c r="G27" s="127"/>
      <c r="H27" s="127"/>
    </row>
    <row r="28" ht="12.75">
      <c r="B28" s="126"/>
    </row>
  </sheetData>
  <sheetProtection selectLockedCells="1" selectUnlockedCells="1"/>
  <mergeCells count="15">
    <mergeCell ref="G23:H23"/>
    <mergeCell ref="G24:H24"/>
    <mergeCell ref="G25:H25"/>
    <mergeCell ref="G26:H26"/>
    <mergeCell ref="A5:K5"/>
    <mergeCell ref="A6:A7"/>
    <mergeCell ref="B6:B7"/>
    <mergeCell ref="C6:E6"/>
    <mergeCell ref="F6:F7"/>
    <mergeCell ref="G6:J6"/>
    <mergeCell ref="K6:K7"/>
    <mergeCell ref="A1:K1"/>
    <mergeCell ref="A2:K2"/>
    <mergeCell ref="A3:K3"/>
    <mergeCell ref="A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7.28125" style="0" customWidth="1"/>
    <col min="2" max="2" width="26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81" customHeight="1">
      <c r="A1" s="1"/>
      <c r="B1" s="130" t="s">
        <v>230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65.25" customHeight="1">
      <c r="A5" s="5">
        <v>1</v>
      </c>
      <c r="B5" s="5" t="s">
        <v>231</v>
      </c>
      <c r="C5" s="91"/>
      <c r="D5" s="91">
        <v>37</v>
      </c>
      <c r="E5" s="5" t="s">
        <v>232</v>
      </c>
      <c r="F5" s="93">
        <f aca="true" t="shared" si="0" ref="F5:F22">SUM(C5,D5)</f>
        <v>37</v>
      </c>
      <c r="G5" s="22"/>
      <c r="H5" s="91"/>
      <c r="I5" s="128" t="str">
        <f aca="true" t="shared" si="1" ref="I5:I21">E5</f>
        <v>послуги</v>
      </c>
      <c r="J5" s="91">
        <f aca="true" t="shared" si="2" ref="J5:J21">D5</f>
        <v>37</v>
      </c>
      <c r="K5" s="129"/>
    </row>
    <row r="6" spans="1:11" ht="36" customHeight="1">
      <c r="A6" s="5">
        <v>2</v>
      </c>
      <c r="B6" s="22" t="s">
        <v>233</v>
      </c>
      <c r="C6" s="91"/>
      <c r="D6" s="91">
        <v>0.91</v>
      </c>
      <c r="E6" s="5" t="s">
        <v>234</v>
      </c>
      <c r="F6" s="93">
        <f t="shared" si="0"/>
        <v>0.91</v>
      </c>
      <c r="G6" s="22"/>
      <c r="H6" s="91"/>
      <c r="I6" s="128" t="str">
        <f t="shared" si="1"/>
        <v>товари мед.признач.</v>
      </c>
      <c r="J6" s="91">
        <f t="shared" si="2"/>
        <v>0.91</v>
      </c>
      <c r="K6" s="129"/>
    </row>
    <row r="7" spans="1:11" ht="36" customHeight="1">
      <c r="A7" s="5">
        <v>3</v>
      </c>
      <c r="B7" s="22" t="s">
        <v>235</v>
      </c>
      <c r="C7" s="91"/>
      <c r="D7" s="91">
        <v>23.4</v>
      </c>
      <c r="E7" s="5" t="s">
        <v>234</v>
      </c>
      <c r="F7" s="93">
        <f t="shared" si="0"/>
        <v>23.4</v>
      </c>
      <c r="G7" s="22"/>
      <c r="H7" s="91"/>
      <c r="I7" s="128" t="str">
        <f t="shared" si="1"/>
        <v>товари мед.признач.</v>
      </c>
      <c r="J7" s="91">
        <f t="shared" si="2"/>
        <v>23.4</v>
      </c>
      <c r="K7" s="129"/>
    </row>
    <row r="8" spans="1:11" ht="36" customHeight="1">
      <c r="A8" s="5">
        <v>4</v>
      </c>
      <c r="B8" s="22" t="s">
        <v>235</v>
      </c>
      <c r="C8" s="91"/>
      <c r="D8" s="91">
        <v>11.63</v>
      </c>
      <c r="E8" s="5" t="s">
        <v>234</v>
      </c>
      <c r="F8" s="93">
        <f t="shared" si="0"/>
        <v>11.63</v>
      </c>
      <c r="G8" s="22"/>
      <c r="H8" s="91"/>
      <c r="I8" s="128" t="str">
        <f t="shared" si="1"/>
        <v>товари мед.признач.</v>
      </c>
      <c r="J8" s="91">
        <f t="shared" si="2"/>
        <v>11.63</v>
      </c>
      <c r="K8" s="129"/>
    </row>
    <row r="9" spans="1:11" ht="36" customHeight="1">
      <c r="A9" s="5">
        <v>5</v>
      </c>
      <c r="B9" s="22" t="s">
        <v>233</v>
      </c>
      <c r="C9" s="91"/>
      <c r="D9" s="91">
        <v>7.5</v>
      </c>
      <c r="E9" s="5" t="s">
        <v>234</v>
      </c>
      <c r="F9" s="93">
        <f t="shared" si="0"/>
        <v>7.5</v>
      </c>
      <c r="G9" s="22"/>
      <c r="H9" s="91"/>
      <c r="I9" s="128" t="str">
        <f t="shared" si="1"/>
        <v>товари мед.признач.</v>
      </c>
      <c r="J9" s="91">
        <f t="shared" si="2"/>
        <v>7.5</v>
      </c>
      <c r="K9" s="129"/>
    </row>
    <row r="10" spans="1:11" ht="31.5">
      <c r="A10" s="5">
        <v>6</v>
      </c>
      <c r="B10" s="22" t="s">
        <v>236</v>
      </c>
      <c r="C10" s="91"/>
      <c r="D10" s="91">
        <v>7.2</v>
      </c>
      <c r="E10" s="5" t="s">
        <v>234</v>
      </c>
      <c r="F10" s="93">
        <f t="shared" si="0"/>
        <v>7.2</v>
      </c>
      <c r="G10" s="22"/>
      <c r="H10" s="91"/>
      <c r="I10" s="128" t="str">
        <f t="shared" si="1"/>
        <v>товари мед.признач.</v>
      </c>
      <c r="J10" s="91">
        <f t="shared" si="2"/>
        <v>7.2</v>
      </c>
      <c r="K10" s="129"/>
    </row>
    <row r="11" spans="1:11" ht="31.5">
      <c r="A11" s="5">
        <v>7</v>
      </c>
      <c r="B11" s="22" t="s">
        <v>235</v>
      </c>
      <c r="C11" s="91"/>
      <c r="D11" s="91">
        <v>27.65</v>
      </c>
      <c r="E11" s="5" t="s">
        <v>234</v>
      </c>
      <c r="F11" s="93">
        <f t="shared" si="0"/>
        <v>27.65</v>
      </c>
      <c r="G11" s="22"/>
      <c r="H11" s="91"/>
      <c r="I11" s="128" t="str">
        <f t="shared" si="1"/>
        <v>товари мед.признач.</v>
      </c>
      <c r="J11" s="91">
        <f t="shared" si="2"/>
        <v>27.65</v>
      </c>
      <c r="K11" s="129"/>
    </row>
    <row r="12" spans="1:11" ht="31.5">
      <c r="A12" s="5">
        <v>8</v>
      </c>
      <c r="B12" s="22" t="s">
        <v>233</v>
      </c>
      <c r="C12" s="91"/>
      <c r="D12" s="91">
        <v>7.5</v>
      </c>
      <c r="E12" s="5" t="s">
        <v>234</v>
      </c>
      <c r="F12" s="93">
        <f t="shared" si="0"/>
        <v>7.5</v>
      </c>
      <c r="G12" s="22"/>
      <c r="H12" s="91"/>
      <c r="I12" s="128" t="str">
        <f t="shared" si="1"/>
        <v>товари мед.признач.</v>
      </c>
      <c r="J12" s="91">
        <f t="shared" si="2"/>
        <v>7.5</v>
      </c>
      <c r="K12" s="129"/>
    </row>
    <row r="13" spans="1:11" ht="31.5">
      <c r="A13" s="5">
        <v>9</v>
      </c>
      <c r="B13" s="22" t="s">
        <v>233</v>
      </c>
      <c r="C13" s="91"/>
      <c r="D13" s="91">
        <v>15</v>
      </c>
      <c r="E13" s="5" t="s">
        <v>234</v>
      </c>
      <c r="F13" s="93">
        <f t="shared" si="0"/>
        <v>15</v>
      </c>
      <c r="G13" s="22"/>
      <c r="H13" s="91"/>
      <c r="I13" s="128" t="str">
        <f t="shared" si="1"/>
        <v>товари мед.признач.</v>
      </c>
      <c r="J13" s="91">
        <f t="shared" si="2"/>
        <v>15</v>
      </c>
      <c r="K13" s="129"/>
    </row>
    <row r="14" spans="1:11" ht="31.5">
      <c r="A14" s="5">
        <v>10</v>
      </c>
      <c r="B14" s="5" t="s">
        <v>237</v>
      </c>
      <c r="C14" s="91"/>
      <c r="D14" s="91">
        <v>1.85</v>
      </c>
      <c r="E14" s="5" t="s">
        <v>234</v>
      </c>
      <c r="F14" s="93">
        <f t="shared" si="0"/>
        <v>1.85</v>
      </c>
      <c r="G14" s="22"/>
      <c r="H14" s="91"/>
      <c r="I14" s="128" t="str">
        <f t="shared" si="1"/>
        <v>товари мед.признач.</v>
      </c>
      <c r="J14" s="91">
        <f t="shared" si="2"/>
        <v>1.85</v>
      </c>
      <c r="K14" s="129"/>
    </row>
    <row r="15" spans="1:11" ht="47.25">
      <c r="A15" s="5">
        <v>11</v>
      </c>
      <c r="B15" s="5" t="s">
        <v>238</v>
      </c>
      <c r="C15" s="91"/>
      <c r="D15" s="91">
        <v>16.86</v>
      </c>
      <c r="E15" s="5" t="s">
        <v>234</v>
      </c>
      <c r="F15" s="93">
        <f t="shared" si="0"/>
        <v>16.86</v>
      </c>
      <c r="G15" s="22"/>
      <c r="H15" s="91"/>
      <c r="I15" s="128" t="str">
        <f t="shared" si="1"/>
        <v>товари мед.признач.</v>
      </c>
      <c r="J15" s="91">
        <f t="shared" si="2"/>
        <v>16.86</v>
      </c>
      <c r="K15" s="129"/>
    </row>
    <row r="16" spans="1:11" ht="47.25">
      <c r="A16" s="5">
        <v>12</v>
      </c>
      <c r="B16" s="5" t="s">
        <v>239</v>
      </c>
      <c r="C16" s="91"/>
      <c r="D16" s="91">
        <v>1.86</v>
      </c>
      <c r="E16" s="5" t="s">
        <v>234</v>
      </c>
      <c r="F16" s="93">
        <f t="shared" si="0"/>
        <v>1.86</v>
      </c>
      <c r="G16" s="22"/>
      <c r="H16" s="91"/>
      <c r="I16" s="128" t="str">
        <f t="shared" si="1"/>
        <v>товари мед.признач.</v>
      </c>
      <c r="J16" s="91">
        <f t="shared" si="2"/>
        <v>1.86</v>
      </c>
      <c r="K16" s="129"/>
    </row>
    <row r="17" spans="1:11" ht="31.5">
      <c r="A17" s="5">
        <v>13</v>
      </c>
      <c r="B17" s="22" t="s">
        <v>233</v>
      </c>
      <c r="C17" s="91"/>
      <c r="D17" s="91">
        <v>1.35</v>
      </c>
      <c r="E17" s="5" t="s">
        <v>234</v>
      </c>
      <c r="F17" s="93">
        <f t="shared" si="0"/>
        <v>1.35</v>
      </c>
      <c r="G17" s="22"/>
      <c r="H17" s="91"/>
      <c r="I17" s="128" t="str">
        <f t="shared" si="1"/>
        <v>товари мед.признач.</v>
      </c>
      <c r="J17" s="91">
        <f t="shared" si="2"/>
        <v>1.35</v>
      </c>
      <c r="K17" s="129"/>
    </row>
    <row r="18" spans="1:11" ht="21.75" customHeight="1">
      <c r="A18" s="5">
        <v>14</v>
      </c>
      <c r="B18" s="22" t="s">
        <v>233</v>
      </c>
      <c r="C18" s="91"/>
      <c r="D18" s="91">
        <v>7.2</v>
      </c>
      <c r="E18" s="5" t="s">
        <v>234</v>
      </c>
      <c r="F18" s="93">
        <f t="shared" si="0"/>
        <v>7.2</v>
      </c>
      <c r="G18" s="22"/>
      <c r="H18" s="91"/>
      <c r="I18" s="128" t="str">
        <f t="shared" si="1"/>
        <v>товари мед.признач.</v>
      </c>
      <c r="J18" s="91">
        <f t="shared" si="2"/>
        <v>7.2</v>
      </c>
      <c r="K18" s="129"/>
    </row>
    <row r="19" spans="1:11" ht="94.5">
      <c r="A19" s="5">
        <v>15</v>
      </c>
      <c r="B19" s="5" t="s">
        <v>240</v>
      </c>
      <c r="C19" s="91"/>
      <c r="D19" s="91">
        <v>2.8</v>
      </c>
      <c r="E19" s="5" t="s">
        <v>241</v>
      </c>
      <c r="F19" s="93">
        <f t="shared" si="0"/>
        <v>2.8</v>
      </c>
      <c r="G19" s="22"/>
      <c r="H19" s="91"/>
      <c r="I19" s="128" t="str">
        <f t="shared" si="1"/>
        <v>м'який інвентар</v>
      </c>
      <c r="J19" s="91">
        <f t="shared" si="2"/>
        <v>2.8</v>
      </c>
      <c r="K19" s="129"/>
    </row>
    <row r="20" spans="1:11" ht="94.5">
      <c r="A20" s="5">
        <v>16</v>
      </c>
      <c r="B20" s="5" t="s">
        <v>240</v>
      </c>
      <c r="C20" s="91"/>
      <c r="D20" s="91">
        <v>4.6</v>
      </c>
      <c r="E20" s="5" t="s">
        <v>242</v>
      </c>
      <c r="F20" s="93">
        <f t="shared" si="0"/>
        <v>4.6</v>
      </c>
      <c r="G20" s="22"/>
      <c r="H20" s="91"/>
      <c r="I20" s="128" t="str">
        <f t="shared" si="1"/>
        <v>засоби для реабілітації</v>
      </c>
      <c r="J20" s="91">
        <f t="shared" si="2"/>
        <v>4.6</v>
      </c>
      <c r="K20" s="129"/>
    </row>
    <row r="21" spans="1:11" ht="31.5">
      <c r="A21" s="5">
        <v>17</v>
      </c>
      <c r="B21" s="22" t="s">
        <v>233</v>
      </c>
      <c r="C21" s="91"/>
      <c r="D21" s="91">
        <v>5</v>
      </c>
      <c r="E21" s="5" t="s">
        <v>243</v>
      </c>
      <c r="F21" s="93">
        <f t="shared" si="0"/>
        <v>5</v>
      </c>
      <c r="G21" s="22"/>
      <c r="H21" s="91"/>
      <c r="I21" s="128" t="str">
        <f t="shared" si="1"/>
        <v>реабілітаційний інвентар</v>
      </c>
      <c r="J21" s="91">
        <f t="shared" si="2"/>
        <v>5</v>
      </c>
      <c r="K21" s="129"/>
    </row>
    <row r="22" spans="1:11" ht="15.75">
      <c r="A22" s="12"/>
      <c r="B22" s="13" t="s">
        <v>20</v>
      </c>
      <c r="C22" s="14">
        <f>SUM(C5:C21)</f>
        <v>0</v>
      </c>
      <c r="D22" s="14">
        <f>SUM(D5:D21)</f>
        <v>179.31</v>
      </c>
      <c r="E22" s="15"/>
      <c r="F22" s="119">
        <f t="shared" si="0"/>
        <v>179.31</v>
      </c>
      <c r="G22" s="17"/>
      <c r="H22" s="14">
        <f>SUM(H5:H21)</f>
        <v>0</v>
      </c>
      <c r="I22" s="15"/>
      <c r="J22" s="14">
        <f>SUM(J5:J21)</f>
        <v>179.31</v>
      </c>
      <c r="K22" s="18">
        <f>C22-H22</f>
        <v>0</v>
      </c>
    </row>
    <row r="25" spans="2:8" ht="15.75">
      <c r="B25" s="19" t="s">
        <v>21</v>
      </c>
      <c r="F25" s="20"/>
      <c r="G25" s="135" t="s">
        <v>244</v>
      </c>
      <c r="H25" s="135"/>
    </row>
    <row r="26" spans="2:8" ht="15">
      <c r="B26" s="19"/>
      <c r="F26" s="136" t="s">
        <v>22</v>
      </c>
      <c r="G26" s="136"/>
      <c r="H26" s="136"/>
    </row>
    <row r="27" spans="2:8" ht="15.75">
      <c r="B27" s="19" t="s">
        <v>23</v>
      </c>
      <c r="F27" s="20"/>
      <c r="G27" s="135" t="s">
        <v>245</v>
      </c>
      <c r="H27" s="135"/>
    </row>
    <row r="28" spans="6:8" ht="12.75">
      <c r="F28" s="136" t="s">
        <v>22</v>
      </c>
      <c r="G28" s="136"/>
      <c r="H28" s="136"/>
    </row>
  </sheetData>
  <sheetProtection selectLockedCells="1" selectUnlockedCells="1"/>
  <mergeCells count="12">
    <mergeCell ref="G25:H25"/>
    <mergeCell ref="F26:H26"/>
    <mergeCell ref="G27:H27"/>
    <mergeCell ref="F28:H28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30" t="s">
        <v>24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47.25">
      <c r="A5" s="5">
        <v>1</v>
      </c>
      <c r="B5" s="8" t="s">
        <v>25</v>
      </c>
      <c r="C5" s="7"/>
      <c r="D5" s="7">
        <v>18.9</v>
      </c>
      <c r="E5" s="8" t="s">
        <v>26</v>
      </c>
      <c r="F5" s="9">
        <f aca="true" t="shared" si="0" ref="F5:F48">SUM(C5,D5)</f>
        <v>18.9</v>
      </c>
      <c r="G5" s="6"/>
      <c r="H5" s="7"/>
      <c r="I5" s="10"/>
      <c r="J5" s="7"/>
      <c r="K5" s="11"/>
    </row>
    <row r="6" spans="1:11" ht="94.5">
      <c r="A6" s="5">
        <v>2</v>
      </c>
      <c r="B6" s="8" t="s">
        <v>27</v>
      </c>
      <c r="C6" s="7"/>
      <c r="D6" s="7">
        <v>35.1</v>
      </c>
      <c r="E6" s="8" t="s">
        <v>28</v>
      </c>
      <c r="F6" s="9">
        <f t="shared" si="0"/>
        <v>35.1</v>
      </c>
      <c r="G6" s="6"/>
      <c r="H6" s="7"/>
      <c r="I6" s="10"/>
      <c r="J6" s="7"/>
      <c r="K6" s="11"/>
    </row>
    <row r="7" spans="1:11" ht="27.75">
      <c r="A7" s="5">
        <v>3</v>
      </c>
      <c r="B7" s="8" t="s">
        <v>29</v>
      </c>
      <c r="C7" s="7"/>
      <c r="D7" s="7">
        <v>12.7</v>
      </c>
      <c r="E7" s="8" t="s">
        <v>30</v>
      </c>
      <c r="F7" s="9">
        <f t="shared" si="0"/>
        <v>12.7</v>
      </c>
      <c r="G7" s="6"/>
      <c r="H7" s="7"/>
      <c r="I7" s="10" t="s">
        <v>30</v>
      </c>
      <c r="J7" s="7">
        <v>12.7</v>
      </c>
      <c r="K7" s="11"/>
    </row>
    <row r="8" spans="1:11" ht="27.75">
      <c r="A8" s="5">
        <v>4</v>
      </c>
      <c r="B8" s="8" t="s">
        <v>29</v>
      </c>
      <c r="C8" s="7"/>
      <c r="D8" s="7">
        <v>146.6</v>
      </c>
      <c r="E8" s="8" t="s">
        <v>31</v>
      </c>
      <c r="F8" s="9">
        <f t="shared" si="0"/>
        <v>146.6</v>
      </c>
      <c r="G8" s="6"/>
      <c r="H8" s="7"/>
      <c r="I8" s="10"/>
      <c r="J8" s="7"/>
      <c r="K8" s="11"/>
    </row>
    <row r="9" spans="1:11" ht="31.5">
      <c r="A9" s="5">
        <v>5</v>
      </c>
      <c r="B9" s="8" t="s">
        <v>29</v>
      </c>
      <c r="C9" s="7"/>
      <c r="D9" s="7">
        <v>0.1</v>
      </c>
      <c r="E9" s="8" t="s">
        <v>32</v>
      </c>
      <c r="F9" s="9">
        <f t="shared" si="0"/>
        <v>0.1</v>
      </c>
      <c r="G9" s="6"/>
      <c r="H9" s="7"/>
      <c r="I9" s="10" t="s">
        <v>32</v>
      </c>
      <c r="J9" s="7">
        <v>0.1</v>
      </c>
      <c r="K9" s="11"/>
    </row>
    <row r="10" spans="1:11" ht="31.5">
      <c r="A10" s="5">
        <v>6</v>
      </c>
      <c r="B10" s="8" t="s">
        <v>33</v>
      </c>
      <c r="C10" s="7"/>
      <c r="D10" s="7">
        <v>0.1</v>
      </c>
      <c r="E10" s="8" t="s">
        <v>34</v>
      </c>
      <c r="F10" s="9">
        <f t="shared" si="0"/>
        <v>0.1</v>
      </c>
      <c r="G10" s="22"/>
      <c r="H10" s="7"/>
      <c r="I10" s="8"/>
      <c r="J10" s="7"/>
      <c r="K10" s="11"/>
    </row>
    <row r="11" spans="1:11" ht="15.75">
      <c r="A11" s="5">
        <v>7</v>
      </c>
      <c r="B11" s="6" t="s">
        <v>13</v>
      </c>
      <c r="C11" s="7">
        <v>5</v>
      </c>
      <c r="D11" s="7"/>
      <c r="E11" s="8"/>
      <c r="F11" s="9">
        <f t="shared" si="0"/>
        <v>5</v>
      </c>
      <c r="G11" s="22"/>
      <c r="H11" s="7"/>
      <c r="I11" s="8"/>
      <c r="J11" s="7"/>
      <c r="K11" s="11"/>
    </row>
    <row r="12" spans="1:11" ht="15.75">
      <c r="A12" s="5"/>
      <c r="B12" s="6"/>
      <c r="C12" s="7"/>
      <c r="D12" s="7"/>
      <c r="E12" s="8"/>
      <c r="F12" s="9">
        <f t="shared" si="0"/>
        <v>0</v>
      </c>
      <c r="G12" s="6"/>
      <c r="H12" s="7"/>
      <c r="I12" s="8"/>
      <c r="J12" s="7"/>
      <c r="K12" s="11"/>
    </row>
    <row r="13" spans="1:11" ht="15.75">
      <c r="A13" s="22"/>
      <c r="B13" s="6"/>
      <c r="C13" s="7"/>
      <c r="D13" s="7"/>
      <c r="E13" s="8"/>
      <c r="F13" s="9">
        <f t="shared" si="0"/>
        <v>0</v>
      </c>
      <c r="G13" s="6"/>
      <c r="H13" s="7"/>
      <c r="I13" s="8"/>
      <c r="J13" s="7"/>
      <c r="K13" s="11"/>
    </row>
    <row r="14" spans="1:11" ht="15" customHeight="1">
      <c r="A14" s="22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1" ht="15.75">
      <c r="A15" s="5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1" ht="15.75">
      <c r="A16" s="5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>
      <c r="A23" s="22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>
      <c r="A24" s="22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>
      <c r="A25" s="5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>
      <c r="A26" s="5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>
      <c r="A33" s="22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>
      <c r="A34" s="22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>
      <c r="A35" s="5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>
      <c r="A36" s="5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>
      <c r="A43" s="22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>
      <c r="A44" s="22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>
      <c r="A45" s="23"/>
      <c r="B45" s="12"/>
      <c r="C45" s="24"/>
      <c r="D45" s="24"/>
      <c r="E45" s="25"/>
      <c r="F45" s="9">
        <f t="shared" si="0"/>
        <v>0</v>
      </c>
      <c r="G45" s="12"/>
      <c r="H45" s="24"/>
      <c r="I45" s="25"/>
      <c r="J45" s="24"/>
      <c r="K45" s="11"/>
    </row>
    <row r="46" spans="1:11" ht="15.75">
      <c r="A46" s="23"/>
      <c r="B46" s="12"/>
      <c r="C46" s="24"/>
      <c r="D46" s="24"/>
      <c r="E46" s="25"/>
      <c r="F46" s="9">
        <f t="shared" si="0"/>
        <v>0</v>
      </c>
      <c r="G46" s="12"/>
      <c r="H46" s="24"/>
      <c r="I46" s="25"/>
      <c r="J46" s="24"/>
      <c r="K46" s="11"/>
    </row>
    <row r="47" spans="1:11" ht="15.75">
      <c r="A47" s="23"/>
      <c r="B47" s="12"/>
      <c r="C47" s="24"/>
      <c r="D47" s="24"/>
      <c r="E47" s="25"/>
      <c r="F47" s="9">
        <f t="shared" si="0"/>
        <v>0</v>
      </c>
      <c r="G47" s="12"/>
      <c r="H47" s="24"/>
      <c r="I47" s="25"/>
      <c r="J47" s="24"/>
      <c r="K47" s="11"/>
    </row>
    <row r="48" spans="1:11" ht="15.75">
      <c r="A48" s="12"/>
      <c r="B48" s="13" t="s">
        <v>20</v>
      </c>
      <c r="C48" s="14">
        <f>SUM(C5:C47)</f>
        <v>5</v>
      </c>
      <c r="D48" s="14">
        <f>SUM(D5:D47)</f>
        <v>213.5</v>
      </c>
      <c r="E48" s="15"/>
      <c r="F48" s="16">
        <f t="shared" si="0"/>
        <v>218.5</v>
      </c>
      <c r="G48" s="17"/>
      <c r="H48" s="14">
        <f>SUM(H5:H47)</f>
        <v>0</v>
      </c>
      <c r="I48" s="15"/>
      <c r="J48" s="14">
        <f>SUM(J5:J47)</f>
        <v>12.799999999999999</v>
      </c>
      <c r="K48" s="18">
        <f>C48-H48</f>
        <v>5</v>
      </c>
    </row>
    <row r="51" spans="2:8" ht="16.5">
      <c r="B51" s="19" t="s">
        <v>21</v>
      </c>
      <c r="F51" s="20"/>
      <c r="G51" s="135" t="s">
        <v>35</v>
      </c>
      <c r="H51" s="135"/>
    </row>
    <row r="52" spans="2:8" ht="15.75">
      <c r="B52" s="19"/>
      <c r="F52" s="136" t="s">
        <v>22</v>
      </c>
      <c r="G52" s="136"/>
      <c r="H52" s="136"/>
    </row>
    <row r="53" spans="2:8" ht="15">
      <c r="B53" s="19"/>
      <c r="F53" s="26"/>
      <c r="G53" s="21"/>
      <c r="H53" s="21"/>
    </row>
    <row r="54" spans="2:8" ht="15.75">
      <c r="B54" s="19" t="s">
        <v>23</v>
      </c>
      <c r="F54" s="20"/>
      <c r="G54" s="135" t="s">
        <v>36</v>
      </c>
      <c r="H54" s="135"/>
    </row>
    <row r="55" spans="6:8" ht="12.75">
      <c r="F55" s="136" t="s">
        <v>22</v>
      </c>
      <c r="G55" s="136"/>
      <c r="H55" s="136"/>
    </row>
  </sheetData>
  <sheetProtection selectLockedCells="1" selectUnlockedCells="1"/>
  <mergeCells count="12">
    <mergeCell ref="G51:H51"/>
    <mergeCell ref="F52:H52"/>
    <mergeCell ref="G54:H54"/>
    <mergeCell ref="F55:H5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8.140625" style="0" customWidth="1"/>
    <col min="3" max="3" width="13.421875" style="0" customWidth="1"/>
    <col min="4" max="4" width="17.57421875" style="0" customWidth="1"/>
    <col min="5" max="5" width="30.28125" style="0" customWidth="1"/>
    <col min="6" max="6" width="18.28125" style="0" customWidth="1"/>
    <col min="7" max="7" width="18.7109375" style="0" customWidth="1"/>
    <col min="8" max="8" width="14.28125" style="0" customWidth="1"/>
    <col min="9" max="9" width="32.00390625" style="0" customWidth="1"/>
    <col min="10" max="10" width="16.8515625" style="0" customWidth="1"/>
    <col min="11" max="11" width="20.57421875" style="0" customWidth="1"/>
    <col min="12" max="16" width="9.00390625" style="0" customWidth="1"/>
  </cols>
  <sheetData>
    <row r="1" spans="1:11" ht="61.5" customHeight="1">
      <c r="A1" s="1"/>
      <c r="B1" s="130" t="s">
        <v>37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15.75">
      <c r="A5" s="5">
        <v>1</v>
      </c>
      <c r="B5" s="6" t="s">
        <v>38</v>
      </c>
      <c r="C5" s="7"/>
      <c r="D5" s="7">
        <v>1.74</v>
      </c>
      <c r="E5" s="8" t="s">
        <v>39</v>
      </c>
      <c r="F5" s="9">
        <f aca="true" t="shared" si="0" ref="F5:F12">SUM(C5,D5)</f>
        <v>1.74</v>
      </c>
      <c r="G5" s="27">
        <v>2210</v>
      </c>
      <c r="H5" s="7"/>
      <c r="I5" s="8" t="s">
        <v>39</v>
      </c>
      <c r="J5" s="7">
        <v>1.74</v>
      </c>
      <c r="K5" s="11">
        <v>0</v>
      </c>
    </row>
    <row r="6" spans="1:11" ht="15.75">
      <c r="A6" s="5">
        <v>2</v>
      </c>
      <c r="B6" s="6" t="s">
        <v>38</v>
      </c>
      <c r="C6" s="7"/>
      <c r="D6" s="7">
        <v>6.77</v>
      </c>
      <c r="E6" s="8" t="s">
        <v>40</v>
      </c>
      <c r="F6" s="9">
        <f t="shared" si="0"/>
        <v>6.77</v>
      </c>
      <c r="G6" s="27">
        <v>2220</v>
      </c>
      <c r="H6" s="7"/>
      <c r="I6" s="8" t="s">
        <v>40</v>
      </c>
      <c r="J6" s="7">
        <v>6.77</v>
      </c>
      <c r="K6" s="11">
        <v>0</v>
      </c>
    </row>
    <row r="7" spans="1:11" ht="15.75">
      <c r="A7" s="5">
        <v>3</v>
      </c>
      <c r="B7" s="6" t="s">
        <v>38</v>
      </c>
      <c r="C7" s="7"/>
      <c r="D7" s="7">
        <v>4.67</v>
      </c>
      <c r="E7" s="8" t="s">
        <v>41</v>
      </c>
      <c r="F7" s="9">
        <f t="shared" si="0"/>
        <v>4.67</v>
      </c>
      <c r="G7" s="27">
        <v>2210</v>
      </c>
      <c r="H7" s="7"/>
      <c r="I7" s="10" t="s">
        <v>41</v>
      </c>
      <c r="J7" s="7">
        <v>4.67</v>
      </c>
      <c r="K7" s="11">
        <v>0</v>
      </c>
    </row>
    <row r="8" spans="1:11" ht="31.5">
      <c r="A8" s="5">
        <v>4</v>
      </c>
      <c r="B8" s="6" t="s">
        <v>38</v>
      </c>
      <c r="C8" s="7"/>
      <c r="D8" s="7">
        <v>6.7</v>
      </c>
      <c r="E8" s="8" t="s">
        <v>42</v>
      </c>
      <c r="F8" s="9">
        <f t="shared" si="0"/>
        <v>6.7</v>
      </c>
      <c r="G8" s="27">
        <v>2210</v>
      </c>
      <c r="H8" s="7"/>
      <c r="I8" s="8" t="s">
        <v>43</v>
      </c>
      <c r="J8" s="7">
        <v>6.7</v>
      </c>
      <c r="K8" s="11">
        <v>0</v>
      </c>
    </row>
    <row r="9" spans="1:11" ht="15.75" customHeight="1">
      <c r="A9" s="5">
        <v>5</v>
      </c>
      <c r="B9" s="6" t="s">
        <v>38</v>
      </c>
      <c r="C9" s="7"/>
      <c r="D9" s="7">
        <v>0.39</v>
      </c>
      <c r="E9" s="8" t="s">
        <v>44</v>
      </c>
      <c r="F9" s="9">
        <f t="shared" si="0"/>
        <v>0.39</v>
      </c>
      <c r="G9" s="27">
        <v>2210</v>
      </c>
      <c r="H9" s="7"/>
      <c r="I9" s="8" t="s">
        <v>44</v>
      </c>
      <c r="J9" s="7">
        <v>0.39</v>
      </c>
      <c r="K9" s="11">
        <v>0</v>
      </c>
    </row>
    <row r="10" spans="1:11" ht="15.75" customHeight="1">
      <c r="A10" s="5">
        <v>6</v>
      </c>
      <c r="B10" s="6" t="s">
        <v>45</v>
      </c>
      <c r="C10" s="7"/>
      <c r="D10" s="7">
        <v>25.25</v>
      </c>
      <c r="E10" s="8" t="s">
        <v>46</v>
      </c>
      <c r="F10" s="9">
        <f t="shared" si="0"/>
        <v>25.25</v>
      </c>
      <c r="G10" s="28">
        <v>2210</v>
      </c>
      <c r="H10" s="7"/>
      <c r="I10" s="8" t="s">
        <v>46</v>
      </c>
      <c r="J10" s="7">
        <v>25.25</v>
      </c>
      <c r="K10" s="11">
        <v>0</v>
      </c>
    </row>
    <row r="11" spans="1:11" ht="15.75" customHeight="1">
      <c r="A11" s="5">
        <v>7</v>
      </c>
      <c r="B11" s="6" t="s">
        <v>45</v>
      </c>
      <c r="C11" s="7"/>
      <c r="D11" s="7">
        <v>1.4</v>
      </c>
      <c r="E11" s="8" t="s">
        <v>47</v>
      </c>
      <c r="F11" s="9">
        <f t="shared" si="0"/>
        <v>1.4</v>
      </c>
      <c r="G11" s="28">
        <v>2210</v>
      </c>
      <c r="H11" s="7"/>
      <c r="I11" s="8" t="s">
        <v>47</v>
      </c>
      <c r="J11" s="7">
        <v>1.4</v>
      </c>
      <c r="K11" s="11">
        <v>0</v>
      </c>
    </row>
    <row r="12" spans="1:11" ht="15.75">
      <c r="A12" s="5">
        <v>8</v>
      </c>
      <c r="B12" s="6" t="s">
        <v>38</v>
      </c>
      <c r="C12" s="7"/>
      <c r="D12" s="7">
        <v>4.08</v>
      </c>
      <c r="E12" s="8" t="s">
        <v>48</v>
      </c>
      <c r="F12" s="9">
        <f t="shared" si="0"/>
        <v>4.08</v>
      </c>
      <c r="G12" s="27">
        <v>2220</v>
      </c>
      <c r="H12" s="7"/>
      <c r="I12" s="8" t="s">
        <v>48</v>
      </c>
      <c r="J12" s="7">
        <v>4.08</v>
      </c>
      <c r="K12" s="11">
        <v>0</v>
      </c>
    </row>
    <row r="13" spans="1:11" ht="17.25" customHeight="1">
      <c r="A13" s="22">
        <v>9</v>
      </c>
      <c r="B13" s="6" t="s">
        <v>38</v>
      </c>
      <c r="C13" s="7"/>
      <c r="D13" s="7">
        <v>1.94</v>
      </c>
      <c r="E13" s="8" t="s">
        <v>49</v>
      </c>
      <c r="F13" s="9">
        <v>1.93</v>
      </c>
      <c r="G13" s="6">
        <v>2220</v>
      </c>
      <c r="H13" s="7"/>
      <c r="I13" s="8" t="s">
        <v>49</v>
      </c>
      <c r="J13" s="7">
        <v>1.94</v>
      </c>
      <c r="K13" s="11">
        <v>0</v>
      </c>
    </row>
    <row r="14" spans="1:11" ht="17.25" customHeight="1">
      <c r="A14" s="22"/>
      <c r="B14" s="8"/>
      <c r="C14" s="7"/>
      <c r="D14" s="7"/>
      <c r="E14" s="8"/>
      <c r="F14" s="9">
        <v>0</v>
      </c>
      <c r="G14" s="6"/>
      <c r="H14" s="7"/>
      <c r="I14" s="8"/>
      <c r="J14" s="7"/>
      <c r="K14" s="11"/>
    </row>
    <row r="15" spans="1:11" ht="17.25" customHeight="1">
      <c r="A15" s="5"/>
      <c r="B15" s="6"/>
      <c r="C15" s="7"/>
      <c r="D15" s="7"/>
      <c r="E15" s="8"/>
      <c r="F15" s="9">
        <v>0</v>
      </c>
      <c r="G15" s="6"/>
      <c r="H15" s="7"/>
      <c r="I15" s="8"/>
      <c r="J15" s="7"/>
      <c r="K15" s="11"/>
    </row>
    <row r="16" spans="1:11" ht="17.25" customHeight="1">
      <c r="A16" s="5"/>
      <c r="B16" s="6"/>
      <c r="C16" s="7"/>
      <c r="D16" s="7"/>
      <c r="E16" s="8"/>
      <c r="F16" s="9">
        <f aca="true" t="shared" si="1" ref="F16:F48">SUM(C16,D16)</f>
        <v>0</v>
      </c>
      <c r="G16" s="6"/>
      <c r="H16" s="7"/>
      <c r="I16" s="8"/>
      <c r="J16" s="7"/>
      <c r="K16" s="11"/>
    </row>
    <row r="17" spans="1:11" ht="17.25" customHeight="1">
      <c r="A17" s="5"/>
      <c r="B17" s="6"/>
      <c r="C17" s="7"/>
      <c r="D17" s="7"/>
      <c r="E17" s="8"/>
      <c r="F17" s="9">
        <f t="shared" si="1"/>
        <v>0</v>
      </c>
      <c r="G17" s="6"/>
      <c r="H17" s="7"/>
      <c r="I17" s="8"/>
      <c r="J17" s="7"/>
      <c r="K17" s="11"/>
    </row>
    <row r="18" spans="1:11" ht="15.75">
      <c r="A18" s="5"/>
      <c r="B18" s="6"/>
      <c r="C18" s="7"/>
      <c r="D18" s="7"/>
      <c r="E18" s="8"/>
      <c r="F18" s="9">
        <f t="shared" si="1"/>
        <v>0</v>
      </c>
      <c r="G18" s="6"/>
      <c r="H18" s="7"/>
      <c r="I18" s="8"/>
      <c r="J18" s="7"/>
      <c r="K18" s="11"/>
    </row>
    <row r="19" spans="1:11" ht="15.75">
      <c r="A19" s="5"/>
      <c r="B19" s="6"/>
      <c r="C19" s="7"/>
      <c r="D19" s="7"/>
      <c r="E19" s="8"/>
      <c r="F19" s="9">
        <f t="shared" si="1"/>
        <v>0</v>
      </c>
      <c r="G19" s="6"/>
      <c r="H19" s="7"/>
      <c r="I19" s="8"/>
      <c r="J19" s="7"/>
      <c r="K19" s="11"/>
    </row>
    <row r="20" spans="1:11" ht="15.75">
      <c r="A20" s="5"/>
      <c r="B20" s="6"/>
      <c r="C20" s="7"/>
      <c r="D20" s="7"/>
      <c r="E20" s="8"/>
      <c r="F20" s="9">
        <f t="shared" si="1"/>
        <v>0</v>
      </c>
      <c r="G20" s="6"/>
      <c r="H20" s="7"/>
      <c r="I20" s="8"/>
      <c r="J20" s="7"/>
      <c r="K20" s="11"/>
    </row>
    <row r="21" spans="1:11" ht="15.75">
      <c r="A21" s="5"/>
      <c r="B21" s="6"/>
      <c r="C21" s="7"/>
      <c r="D21" s="7"/>
      <c r="E21" s="8"/>
      <c r="F21" s="9">
        <f t="shared" si="1"/>
        <v>0</v>
      </c>
      <c r="G21" s="6"/>
      <c r="H21" s="7"/>
      <c r="I21" s="8"/>
      <c r="J21" s="7"/>
      <c r="K21" s="11"/>
    </row>
    <row r="22" spans="1:11" ht="15.75">
      <c r="A22" s="5"/>
      <c r="B22" s="6"/>
      <c r="C22" s="7"/>
      <c r="D22" s="7"/>
      <c r="E22" s="8"/>
      <c r="F22" s="9">
        <f t="shared" si="1"/>
        <v>0</v>
      </c>
      <c r="G22" s="6"/>
      <c r="H22" s="7"/>
      <c r="I22" s="8"/>
      <c r="J22" s="7"/>
      <c r="K22" s="11"/>
    </row>
    <row r="23" spans="1:11" ht="15.75">
      <c r="A23" s="22"/>
      <c r="B23" s="6"/>
      <c r="C23" s="7"/>
      <c r="D23" s="7"/>
      <c r="E23" s="8"/>
      <c r="F23" s="9">
        <f t="shared" si="1"/>
        <v>0</v>
      </c>
      <c r="G23" s="6"/>
      <c r="H23" s="7"/>
      <c r="I23" s="8"/>
      <c r="J23" s="7"/>
      <c r="K23" s="11"/>
    </row>
    <row r="24" spans="1:11" ht="15.75">
      <c r="A24" s="22"/>
      <c r="B24" s="6"/>
      <c r="C24" s="7"/>
      <c r="D24" s="7"/>
      <c r="E24" s="8"/>
      <c r="F24" s="9">
        <f t="shared" si="1"/>
        <v>0</v>
      </c>
      <c r="G24" s="6"/>
      <c r="H24" s="7"/>
      <c r="I24" s="8"/>
      <c r="J24" s="7"/>
      <c r="K24" s="11"/>
    </row>
    <row r="25" spans="1:11" ht="15.75">
      <c r="A25" s="5"/>
      <c r="B25" s="6"/>
      <c r="C25" s="7"/>
      <c r="D25" s="7"/>
      <c r="E25" s="8"/>
      <c r="F25" s="9">
        <f t="shared" si="1"/>
        <v>0</v>
      </c>
      <c r="G25" s="6"/>
      <c r="H25" s="7"/>
      <c r="I25" s="8"/>
      <c r="J25" s="7"/>
      <c r="K25" s="11"/>
    </row>
    <row r="26" spans="1:11" ht="15.75">
      <c r="A26" s="5"/>
      <c r="B26" s="6"/>
      <c r="C26" s="7"/>
      <c r="D26" s="7"/>
      <c r="E26" s="8"/>
      <c r="F26" s="9">
        <f t="shared" si="1"/>
        <v>0</v>
      </c>
      <c r="G26" s="6"/>
      <c r="H26" s="7"/>
      <c r="I26" s="8"/>
      <c r="J26" s="7"/>
      <c r="K26" s="11"/>
    </row>
    <row r="27" spans="1:11" ht="15.75">
      <c r="A27" s="5"/>
      <c r="B27" s="6"/>
      <c r="C27" s="7"/>
      <c r="D27" s="7"/>
      <c r="E27" s="8"/>
      <c r="F27" s="9">
        <f t="shared" si="1"/>
        <v>0</v>
      </c>
      <c r="G27" s="6"/>
      <c r="H27" s="7"/>
      <c r="I27" s="8"/>
      <c r="J27" s="7"/>
      <c r="K27" s="11"/>
    </row>
    <row r="28" spans="1:11" ht="15.75">
      <c r="A28" s="5"/>
      <c r="B28" s="6"/>
      <c r="C28" s="7"/>
      <c r="D28" s="7"/>
      <c r="E28" s="8"/>
      <c r="F28" s="9">
        <f t="shared" si="1"/>
        <v>0</v>
      </c>
      <c r="G28" s="6"/>
      <c r="H28" s="7"/>
      <c r="I28" s="8"/>
      <c r="J28" s="7"/>
      <c r="K28" s="11"/>
    </row>
    <row r="29" spans="1:11" ht="15.75">
      <c r="A29" s="5"/>
      <c r="B29" s="6"/>
      <c r="C29" s="7"/>
      <c r="D29" s="7"/>
      <c r="E29" s="8"/>
      <c r="F29" s="9">
        <f t="shared" si="1"/>
        <v>0</v>
      </c>
      <c r="G29" s="6"/>
      <c r="H29" s="7"/>
      <c r="I29" s="8"/>
      <c r="J29" s="7"/>
      <c r="K29" s="11"/>
    </row>
    <row r="30" spans="1:11" ht="15.75">
      <c r="A30" s="5"/>
      <c r="B30" s="6"/>
      <c r="C30" s="7"/>
      <c r="D30" s="7"/>
      <c r="E30" s="8"/>
      <c r="F30" s="9">
        <f t="shared" si="1"/>
        <v>0</v>
      </c>
      <c r="G30" s="6"/>
      <c r="H30" s="7"/>
      <c r="I30" s="8"/>
      <c r="J30" s="7"/>
      <c r="K30" s="11"/>
    </row>
    <row r="31" spans="1:11" ht="15.75">
      <c r="A31" s="5"/>
      <c r="B31" s="6"/>
      <c r="C31" s="7"/>
      <c r="D31" s="7"/>
      <c r="E31" s="8"/>
      <c r="F31" s="9">
        <f t="shared" si="1"/>
        <v>0</v>
      </c>
      <c r="G31" s="6"/>
      <c r="H31" s="7"/>
      <c r="I31" s="8"/>
      <c r="J31" s="7"/>
      <c r="K31" s="11"/>
    </row>
    <row r="32" spans="1:11" ht="15.75">
      <c r="A32" s="5"/>
      <c r="B32" s="6"/>
      <c r="C32" s="7"/>
      <c r="D32" s="7"/>
      <c r="E32" s="8"/>
      <c r="F32" s="9">
        <f t="shared" si="1"/>
        <v>0</v>
      </c>
      <c r="G32" s="6"/>
      <c r="H32" s="7"/>
      <c r="I32" s="8"/>
      <c r="J32" s="7"/>
      <c r="K32" s="11"/>
    </row>
    <row r="33" spans="1:11" ht="15.75">
      <c r="A33" s="22"/>
      <c r="B33" s="6"/>
      <c r="C33" s="7"/>
      <c r="D33" s="7"/>
      <c r="E33" s="8"/>
      <c r="F33" s="9">
        <f t="shared" si="1"/>
        <v>0</v>
      </c>
      <c r="G33" s="6"/>
      <c r="H33" s="7"/>
      <c r="I33" s="8"/>
      <c r="J33" s="7"/>
      <c r="K33" s="11"/>
    </row>
    <row r="34" spans="1:11" ht="15.75">
      <c r="A34" s="22"/>
      <c r="B34" s="6"/>
      <c r="C34" s="7"/>
      <c r="D34" s="7"/>
      <c r="E34" s="8"/>
      <c r="F34" s="9">
        <f t="shared" si="1"/>
        <v>0</v>
      </c>
      <c r="G34" s="6"/>
      <c r="H34" s="7"/>
      <c r="I34" s="8"/>
      <c r="J34" s="7"/>
      <c r="K34" s="11"/>
    </row>
    <row r="35" spans="1:11" ht="15.75">
      <c r="A35" s="5"/>
      <c r="B35" s="6"/>
      <c r="C35" s="7"/>
      <c r="D35" s="7"/>
      <c r="E35" s="8"/>
      <c r="F35" s="9">
        <f t="shared" si="1"/>
        <v>0</v>
      </c>
      <c r="G35" s="6"/>
      <c r="H35" s="7"/>
      <c r="I35" s="8"/>
      <c r="J35" s="7"/>
      <c r="K35" s="11"/>
    </row>
    <row r="36" spans="1:11" ht="15.75">
      <c r="A36" s="5"/>
      <c r="B36" s="6"/>
      <c r="C36" s="7"/>
      <c r="D36" s="7"/>
      <c r="E36" s="8"/>
      <c r="F36" s="9">
        <f t="shared" si="1"/>
        <v>0</v>
      </c>
      <c r="G36" s="6"/>
      <c r="H36" s="7"/>
      <c r="I36" s="8"/>
      <c r="J36" s="7"/>
      <c r="K36" s="11"/>
    </row>
    <row r="37" spans="1:11" ht="15.75">
      <c r="A37" s="5"/>
      <c r="B37" s="6"/>
      <c r="C37" s="7"/>
      <c r="D37" s="7"/>
      <c r="E37" s="8"/>
      <c r="F37" s="9">
        <f t="shared" si="1"/>
        <v>0</v>
      </c>
      <c r="G37" s="6"/>
      <c r="H37" s="7"/>
      <c r="I37" s="8"/>
      <c r="J37" s="7"/>
      <c r="K37" s="11"/>
    </row>
    <row r="38" spans="1:11" ht="15.75">
      <c r="A38" s="5"/>
      <c r="B38" s="6"/>
      <c r="C38" s="7"/>
      <c r="D38" s="7"/>
      <c r="E38" s="8"/>
      <c r="F38" s="9">
        <f t="shared" si="1"/>
        <v>0</v>
      </c>
      <c r="G38" s="6"/>
      <c r="H38" s="7"/>
      <c r="I38" s="8"/>
      <c r="J38" s="7"/>
      <c r="K38" s="11"/>
    </row>
    <row r="39" spans="1:11" ht="15.75">
      <c r="A39" s="5"/>
      <c r="B39" s="6"/>
      <c r="C39" s="7"/>
      <c r="D39" s="7"/>
      <c r="E39" s="8"/>
      <c r="F39" s="9">
        <f t="shared" si="1"/>
        <v>0</v>
      </c>
      <c r="G39" s="6"/>
      <c r="H39" s="7"/>
      <c r="I39" s="8"/>
      <c r="J39" s="7"/>
      <c r="K39" s="11"/>
    </row>
    <row r="40" spans="1:11" ht="15.75">
      <c r="A40" s="5"/>
      <c r="B40" s="6"/>
      <c r="C40" s="7"/>
      <c r="D40" s="7"/>
      <c r="E40" s="8"/>
      <c r="F40" s="9">
        <f t="shared" si="1"/>
        <v>0</v>
      </c>
      <c r="G40" s="6"/>
      <c r="H40" s="7"/>
      <c r="I40" s="8"/>
      <c r="J40" s="7"/>
      <c r="K40" s="11"/>
    </row>
    <row r="41" spans="1:11" ht="15.75">
      <c r="A41" s="5"/>
      <c r="B41" s="6"/>
      <c r="C41" s="7"/>
      <c r="D41" s="7"/>
      <c r="E41" s="8"/>
      <c r="F41" s="9">
        <f t="shared" si="1"/>
        <v>0</v>
      </c>
      <c r="G41" s="6"/>
      <c r="H41" s="7"/>
      <c r="I41" s="8"/>
      <c r="J41" s="7"/>
      <c r="K41" s="11"/>
    </row>
    <row r="42" spans="1:11" ht="15.75">
      <c r="A42" s="5"/>
      <c r="B42" s="6"/>
      <c r="C42" s="7"/>
      <c r="D42" s="7"/>
      <c r="E42" s="8"/>
      <c r="F42" s="9">
        <f t="shared" si="1"/>
        <v>0</v>
      </c>
      <c r="G42" s="6"/>
      <c r="H42" s="7"/>
      <c r="I42" s="8"/>
      <c r="J42" s="7"/>
      <c r="K42" s="11"/>
    </row>
    <row r="43" spans="1:11" ht="15.75">
      <c r="A43" s="22"/>
      <c r="B43" s="6"/>
      <c r="C43" s="7"/>
      <c r="D43" s="7"/>
      <c r="E43" s="8"/>
      <c r="F43" s="9">
        <f t="shared" si="1"/>
        <v>0</v>
      </c>
      <c r="G43" s="6"/>
      <c r="H43" s="7"/>
      <c r="I43" s="8"/>
      <c r="J43" s="7"/>
      <c r="K43" s="11"/>
    </row>
    <row r="44" spans="1:11" ht="15.75">
      <c r="A44" s="22"/>
      <c r="B44" s="6"/>
      <c r="C44" s="7"/>
      <c r="D44" s="7"/>
      <c r="E44" s="8"/>
      <c r="F44" s="9">
        <f t="shared" si="1"/>
        <v>0</v>
      </c>
      <c r="G44" s="6"/>
      <c r="H44" s="7"/>
      <c r="I44" s="8"/>
      <c r="J44" s="7"/>
      <c r="K44" s="11"/>
    </row>
    <row r="45" spans="1:11" ht="15.75">
      <c r="A45" s="23"/>
      <c r="B45" s="12"/>
      <c r="C45" s="24"/>
      <c r="D45" s="24"/>
      <c r="E45" s="25"/>
      <c r="F45" s="9">
        <f t="shared" si="1"/>
        <v>0</v>
      </c>
      <c r="G45" s="12"/>
      <c r="H45" s="24"/>
      <c r="I45" s="25"/>
      <c r="J45" s="24"/>
      <c r="K45" s="11"/>
    </row>
    <row r="46" spans="1:11" ht="15.75">
      <c r="A46" s="23"/>
      <c r="B46" s="12"/>
      <c r="C46" s="24"/>
      <c r="D46" s="24"/>
      <c r="E46" s="25"/>
      <c r="F46" s="9">
        <f t="shared" si="1"/>
        <v>0</v>
      </c>
      <c r="G46" s="12"/>
      <c r="H46" s="24"/>
      <c r="I46" s="25"/>
      <c r="J46" s="24"/>
      <c r="K46" s="11"/>
    </row>
    <row r="47" spans="1:11" ht="15.75">
      <c r="A47" s="23"/>
      <c r="B47" s="12"/>
      <c r="C47" s="24"/>
      <c r="D47" s="24"/>
      <c r="E47" s="25"/>
      <c r="F47" s="9">
        <f t="shared" si="1"/>
        <v>0</v>
      </c>
      <c r="G47" s="12"/>
      <c r="H47" s="24"/>
      <c r="I47" s="25"/>
      <c r="J47" s="24"/>
      <c r="K47" s="11"/>
    </row>
    <row r="48" spans="1:11" ht="15.75">
      <c r="A48" s="12"/>
      <c r="B48" s="13" t="s">
        <v>20</v>
      </c>
      <c r="C48" s="14">
        <f>SUM(C5:C47)</f>
        <v>0</v>
      </c>
      <c r="D48" s="14">
        <f>SUM(D5:D47)</f>
        <v>52.93999999999999</v>
      </c>
      <c r="E48" s="15"/>
      <c r="F48" s="16">
        <f t="shared" si="1"/>
        <v>52.93999999999999</v>
      </c>
      <c r="G48" s="17"/>
      <c r="H48" s="14">
        <f>SUM(H5:H47)</f>
        <v>0</v>
      </c>
      <c r="I48" s="15"/>
      <c r="J48" s="14">
        <f>SUM(J5:J47)</f>
        <v>52.93999999999999</v>
      </c>
      <c r="K48" s="18">
        <f>C48-H48</f>
        <v>0</v>
      </c>
    </row>
    <row r="51" spans="2:8" ht="16.5">
      <c r="B51" s="19" t="s">
        <v>21</v>
      </c>
      <c r="F51" s="20"/>
      <c r="G51" s="135" t="s">
        <v>50</v>
      </c>
      <c r="H51" s="135"/>
    </row>
    <row r="52" spans="2:8" ht="15.75">
      <c r="B52" s="19"/>
      <c r="F52" s="136" t="s">
        <v>22</v>
      </c>
      <c r="G52" s="136"/>
      <c r="H52" s="136"/>
    </row>
    <row r="53" spans="2:8" ht="15.75">
      <c r="B53" s="19" t="s">
        <v>23</v>
      </c>
      <c r="F53" s="20"/>
      <c r="G53" s="135" t="s">
        <v>51</v>
      </c>
      <c r="H53" s="135"/>
    </row>
    <row r="54" spans="6:8" ht="12.75">
      <c r="F54" s="136" t="s">
        <v>22</v>
      </c>
      <c r="G54" s="136"/>
      <c r="H54" s="136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3" sqref="K3:K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21.7109375" style="0" customWidth="1"/>
    <col min="12" max="13" width="9.00390625" style="0" customWidth="1"/>
  </cols>
  <sheetData>
    <row r="1" spans="1:11" ht="77.25" customHeight="1">
      <c r="A1" s="1"/>
      <c r="B1" s="130" t="s">
        <v>52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61.5" customHeight="1">
      <c r="A3" s="137" t="s">
        <v>1</v>
      </c>
      <c r="B3" s="137" t="s">
        <v>2</v>
      </c>
      <c r="C3" s="138" t="s">
        <v>3</v>
      </c>
      <c r="D3" s="138"/>
      <c r="E3" s="138"/>
      <c r="F3" s="138" t="s">
        <v>4</v>
      </c>
      <c r="G3" s="138" t="s">
        <v>5</v>
      </c>
      <c r="H3" s="138"/>
      <c r="I3" s="138"/>
      <c r="J3" s="138"/>
      <c r="K3" s="137" t="s">
        <v>53</v>
      </c>
    </row>
    <row r="4" spans="1:11" ht="338.25" customHeight="1">
      <c r="A4" s="137"/>
      <c r="B4" s="137"/>
      <c r="C4" s="29" t="s">
        <v>54</v>
      </c>
      <c r="D4" s="29" t="s">
        <v>55</v>
      </c>
      <c r="E4" s="29" t="s">
        <v>9</v>
      </c>
      <c r="F4" s="138"/>
      <c r="G4" s="29" t="s">
        <v>10</v>
      </c>
      <c r="H4" s="29" t="s">
        <v>56</v>
      </c>
      <c r="I4" s="29" t="s">
        <v>12</v>
      </c>
      <c r="J4" s="29" t="s">
        <v>56</v>
      </c>
      <c r="K4" s="137"/>
    </row>
    <row r="5" spans="1:11" ht="144.75" customHeight="1">
      <c r="A5" s="29">
        <v>1</v>
      </c>
      <c r="B5" s="29" t="s">
        <v>13</v>
      </c>
      <c r="C5" s="30">
        <v>17.2</v>
      </c>
      <c r="D5" s="30"/>
      <c r="E5" s="29"/>
      <c r="F5" s="31">
        <f>SUM(C5,D5)</f>
        <v>17.2</v>
      </c>
      <c r="G5" s="32">
        <v>2240</v>
      </c>
      <c r="H5" s="30">
        <v>17.2</v>
      </c>
      <c r="I5" s="33" t="s">
        <v>57</v>
      </c>
      <c r="J5" s="30"/>
      <c r="K5" s="34"/>
    </row>
    <row r="6" spans="1:11" ht="28.5" customHeight="1">
      <c r="A6" s="29"/>
      <c r="B6" s="29"/>
      <c r="C6" s="30"/>
      <c r="D6" s="30"/>
      <c r="E6" s="29"/>
      <c r="F6" s="31"/>
      <c r="G6" s="32"/>
      <c r="H6" s="30"/>
      <c r="I6" s="33"/>
      <c r="J6" s="30"/>
      <c r="K6" s="34"/>
    </row>
    <row r="7" spans="1:11" ht="58.5" customHeight="1">
      <c r="A7" s="29">
        <v>2</v>
      </c>
      <c r="B7" s="29" t="s">
        <v>58</v>
      </c>
      <c r="C7" s="30"/>
      <c r="D7" s="30">
        <v>3.1</v>
      </c>
      <c r="E7" s="29" t="s">
        <v>59</v>
      </c>
      <c r="F7" s="31">
        <f>SUM(C7,D7)</f>
        <v>3.1</v>
      </c>
      <c r="G7" s="32"/>
      <c r="H7" s="30">
        <v>3.1</v>
      </c>
      <c r="I7" s="29" t="s">
        <v>59</v>
      </c>
      <c r="J7" s="30"/>
      <c r="K7" s="34"/>
    </row>
    <row r="8" spans="1:11" ht="56.25">
      <c r="A8" s="29">
        <v>3</v>
      </c>
      <c r="B8" s="29" t="s">
        <v>60</v>
      </c>
      <c r="C8" s="30"/>
      <c r="D8" s="30">
        <v>16.8</v>
      </c>
      <c r="E8" s="29" t="s">
        <v>61</v>
      </c>
      <c r="F8" s="31">
        <f>SUM(C8,D8)</f>
        <v>16.8</v>
      </c>
      <c r="G8" s="32"/>
      <c r="H8" s="30">
        <v>16.8</v>
      </c>
      <c r="I8" s="29" t="s">
        <v>61</v>
      </c>
      <c r="J8" s="30"/>
      <c r="K8" s="34"/>
    </row>
    <row r="9" spans="1:11" ht="56.25">
      <c r="A9" s="29">
        <v>4</v>
      </c>
      <c r="B9" s="29" t="s">
        <v>62</v>
      </c>
      <c r="C9" s="30"/>
      <c r="D9" s="30">
        <v>54</v>
      </c>
      <c r="E9" s="29" t="s">
        <v>63</v>
      </c>
      <c r="F9" s="31">
        <f>SUM(C9,D9)</f>
        <v>54</v>
      </c>
      <c r="G9" s="32"/>
      <c r="H9" s="30">
        <v>54</v>
      </c>
      <c r="I9" s="29" t="s">
        <v>63</v>
      </c>
      <c r="J9" s="30"/>
      <c r="K9" s="34"/>
    </row>
    <row r="10" spans="1:11" ht="18.75">
      <c r="A10" s="29"/>
      <c r="B10" s="29"/>
      <c r="C10" s="30"/>
      <c r="D10" s="30"/>
      <c r="E10" s="29"/>
      <c r="F10" s="31"/>
      <c r="G10" s="32"/>
      <c r="H10" s="30"/>
      <c r="I10" s="29"/>
      <c r="K10" s="34"/>
    </row>
    <row r="11" spans="1:11" ht="18.75">
      <c r="A11" s="35"/>
      <c r="B11" s="35"/>
      <c r="C11" s="36"/>
      <c r="D11" s="36"/>
      <c r="E11" s="37"/>
      <c r="F11" s="31"/>
      <c r="G11" s="35"/>
      <c r="H11" s="36"/>
      <c r="I11" s="37"/>
      <c r="J11" s="36"/>
      <c r="K11" s="34"/>
    </row>
    <row r="12" spans="1:11" ht="18.75">
      <c r="A12" s="35"/>
      <c r="B12" s="38" t="s">
        <v>20</v>
      </c>
      <c r="C12" s="39">
        <f>SUM(C5:C11)</f>
        <v>17.2</v>
      </c>
      <c r="D12" s="39">
        <f>SUM(D5:D11)</f>
        <v>73.9</v>
      </c>
      <c r="E12" s="40"/>
      <c r="F12" s="41">
        <f>SUM(C12,D12)</f>
        <v>91.10000000000001</v>
      </c>
      <c r="G12" s="42"/>
      <c r="H12" s="39">
        <f>SUM(H5:H11)</f>
        <v>91.1</v>
      </c>
      <c r="I12" s="40"/>
      <c r="J12" s="39">
        <f>SUM(J5:J11)</f>
        <v>0</v>
      </c>
      <c r="K12" s="43"/>
    </row>
    <row r="13" spans="1:11" ht="18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9.5">
      <c r="A15" s="44"/>
      <c r="B15" s="45" t="s">
        <v>21</v>
      </c>
      <c r="C15" s="44"/>
      <c r="D15" s="44"/>
      <c r="E15" s="44"/>
      <c r="F15" s="46"/>
      <c r="G15" s="139" t="s">
        <v>64</v>
      </c>
      <c r="H15" s="139"/>
      <c r="I15" s="44"/>
      <c r="J15" s="44"/>
      <c r="K15" s="44"/>
    </row>
    <row r="16" spans="1:11" ht="19.5">
      <c r="A16" s="44"/>
      <c r="B16" s="45"/>
      <c r="C16" s="44"/>
      <c r="D16" s="44"/>
      <c r="E16" s="44"/>
      <c r="F16" s="140" t="s">
        <v>22</v>
      </c>
      <c r="G16" s="140"/>
      <c r="H16" s="140"/>
      <c r="I16" s="44"/>
      <c r="J16" s="44"/>
      <c r="K16" s="44"/>
    </row>
    <row r="17" spans="1:11" ht="19.5">
      <c r="A17" s="44"/>
      <c r="B17" s="45" t="s">
        <v>23</v>
      </c>
      <c r="C17" s="44"/>
      <c r="D17" s="44"/>
      <c r="E17" s="44"/>
      <c r="F17" s="46"/>
      <c r="G17" s="139" t="s">
        <v>65</v>
      </c>
      <c r="H17" s="139"/>
      <c r="I17" s="44"/>
      <c r="J17" s="44"/>
      <c r="K17" s="44"/>
    </row>
    <row r="18" spans="1:11" ht="18.75">
      <c r="A18" s="44"/>
      <c r="B18" s="44"/>
      <c r="C18" s="44"/>
      <c r="D18" s="44"/>
      <c r="E18" s="44"/>
      <c r="F18" s="140" t="s">
        <v>22</v>
      </c>
      <c r="G18" s="140"/>
      <c r="H18" s="140"/>
      <c r="I18" s="44"/>
      <c r="J18" s="44"/>
      <c r="K18" s="44"/>
    </row>
  </sheetData>
  <sheetProtection selectLockedCells="1" selectUnlockedCells="1"/>
  <mergeCells count="12">
    <mergeCell ref="G15:H15"/>
    <mergeCell ref="F16:H16"/>
    <mergeCell ref="G17:H17"/>
    <mergeCell ref="F18:H18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6" sqref="F6:F7"/>
    </sheetView>
  </sheetViews>
  <sheetFormatPr defaultColWidth="11.57421875" defaultRowHeight="12.75"/>
  <cols>
    <col min="1" max="1" width="14.28125" style="0" customWidth="1"/>
    <col min="2" max="2" width="21.8515625" style="0" customWidth="1"/>
    <col min="3" max="3" width="10.7109375" style="0" customWidth="1"/>
    <col min="4" max="4" width="13.00390625" style="0" customWidth="1"/>
    <col min="5" max="5" width="26.57421875" style="0" customWidth="1"/>
    <col min="6" max="6" width="12.421875" style="0" customWidth="1"/>
    <col min="7" max="7" width="17.421875" style="0" customWidth="1"/>
    <col min="8" max="8" width="9.140625" style="0" customWidth="1"/>
    <col min="9" max="9" width="27.00390625" style="0" customWidth="1"/>
    <col min="10" max="10" width="10.421875" style="0" customWidth="1"/>
    <col min="11" max="11" width="16.28125" style="0" customWidth="1"/>
    <col min="12" max="12" width="8.7109375" style="0" customWidth="1"/>
  </cols>
  <sheetData>
    <row r="1" spans="1:11" ht="21">
      <c r="A1" s="141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1">
      <c r="A2" s="141" t="s">
        <v>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">
      <c r="A3" s="142" t="s">
        <v>68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1" t="s">
        <v>69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2.25" customHeight="1"/>
    <row r="6" spans="1:11" ht="39" customHeight="1">
      <c r="A6" s="143" t="s">
        <v>70</v>
      </c>
      <c r="B6" s="144" t="s">
        <v>71</v>
      </c>
      <c r="C6" s="144" t="s">
        <v>72</v>
      </c>
      <c r="D6" s="144"/>
      <c r="E6" s="144"/>
      <c r="F6" s="144" t="s">
        <v>73</v>
      </c>
      <c r="G6" s="144" t="s">
        <v>74</v>
      </c>
      <c r="H6" s="144"/>
      <c r="I6" s="144"/>
      <c r="J6" s="144"/>
      <c r="K6" s="144" t="s">
        <v>75</v>
      </c>
    </row>
    <row r="7" spans="1:11" ht="99.75" customHeight="1">
      <c r="A7" s="143"/>
      <c r="B7" s="144"/>
      <c r="C7" s="47" t="s">
        <v>76</v>
      </c>
      <c r="D7" s="47" t="s">
        <v>77</v>
      </c>
      <c r="E7" s="3" t="s">
        <v>9</v>
      </c>
      <c r="F7" s="144"/>
      <c r="G7" s="48" t="s">
        <v>78</v>
      </c>
      <c r="H7" s="48" t="s">
        <v>79</v>
      </c>
      <c r="I7" s="3" t="s">
        <v>12</v>
      </c>
      <c r="J7" s="48" t="s">
        <v>79</v>
      </c>
      <c r="K7" s="144"/>
    </row>
    <row r="8" spans="1:11" ht="33.75" customHeight="1">
      <c r="A8" s="143" t="s">
        <v>80</v>
      </c>
      <c r="B8" s="49" t="s">
        <v>81</v>
      </c>
      <c r="C8" s="49">
        <v>26.6</v>
      </c>
      <c r="D8" s="49"/>
      <c r="E8" s="49"/>
      <c r="F8" s="49">
        <f>C8+D8</f>
        <v>26.6</v>
      </c>
      <c r="G8" s="49">
        <v>2240</v>
      </c>
      <c r="H8" s="49">
        <v>1.8</v>
      </c>
      <c r="I8" s="50" t="s">
        <v>82</v>
      </c>
      <c r="J8" s="51">
        <f>H8</f>
        <v>1.8</v>
      </c>
      <c r="K8" s="52"/>
    </row>
    <row r="9" spans="1:11" ht="36" customHeight="1">
      <c r="A9" s="143"/>
      <c r="B9" s="53" t="s">
        <v>83</v>
      </c>
      <c r="C9" s="51">
        <v>15</v>
      </c>
      <c r="D9" s="54"/>
      <c r="E9" s="54"/>
      <c r="F9" s="51">
        <f>C9+G9</f>
        <v>15</v>
      </c>
      <c r="G9" s="49"/>
      <c r="H9" s="51"/>
      <c r="I9" s="55"/>
      <c r="J9" s="51">
        <f>H9</f>
        <v>0</v>
      </c>
      <c r="K9" s="56"/>
    </row>
    <row r="10" spans="1:11" ht="48.75" customHeight="1">
      <c r="A10" s="57" t="s">
        <v>84</v>
      </c>
      <c r="B10" s="58"/>
      <c r="C10" s="59">
        <f>C8+C9</f>
        <v>41.6</v>
      </c>
      <c r="D10" s="59">
        <f>D8+D9</f>
        <v>0</v>
      </c>
      <c r="E10" s="59">
        <f>E8+E9</f>
        <v>0</v>
      </c>
      <c r="F10" s="59">
        <f>F8+F9</f>
        <v>41.6</v>
      </c>
      <c r="G10" s="59"/>
      <c r="H10" s="59">
        <f>H8+H9</f>
        <v>1.8</v>
      </c>
      <c r="I10" s="59"/>
      <c r="J10" s="59">
        <f>J8+J9</f>
        <v>1.8</v>
      </c>
      <c r="K10" s="59">
        <v>83.1</v>
      </c>
    </row>
    <row r="11" spans="1:11" ht="15.75" customHeight="1">
      <c r="A11" s="143" t="s">
        <v>85</v>
      </c>
      <c r="B11" s="49"/>
      <c r="C11" s="49"/>
      <c r="D11" s="49"/>
      <c r="E11" s="49"/>
      <c r="F11" s="49">
        <f>C11+D11</f>
        <v>0</v>
      </c>
      <c r="G11" s="49"/>
      <c r="H11" s="60">
        <v>0</v>
      </c>
      <c r="I11" s="55"/>
      <c r="J11" s="60">
        <v>0</v>
      </c>
      <c r="K11" s="52"/>
    </row>
    <row r="12" spans="1:11" ht="14.25" customHeight="1">
      <c r="A12" s="143"/>
      <c r="B12" s="52"/>
      <c r="C12" s="52"/>
      <c r="D12" s="52"/>
      <c r="E12" s="52"/>
      <c r="F12" s="52"/>
      <c r="G12" s="49"/>
      <c r="H12" s="49">
        <v>0</v>
      </c>
      <c r="I12" s="49"/>
      <c r="J12" s="49">
        <v>0</v>
      </c>
      <c r="K12" s="49"/>
    </row>
    <row r="13" spans="1:11" ht="45.75" customHeight="1">
      <c r="A13" s="57" t="s">
        <v>86</v>
      </c>
      <c r="B13" s="52"/>
      <c r="C13" s="59">
        <f>C11</f>
        <v>0</v>
      </c>
      <c r="D13" s="59">
        <f>D11</f>
        <v>0</v>
      </c>
      <c r="E13" s="59">
        <f>E11</f>
        <v>0</v>
      </c>
      <c r="F13" s="59">
        <f>F11</f>
        <v>0</v>
      </c>
      <c r="G13" s="61"/>
      <c r="H13" s="62">
        <f>H11+H12</f>
        <v>0</v>
      </c>
      <c r="I13" s="62"/>
      <c r="J13" s="62">
        <f>J11+J12</f>
        <v>0</v>
      </c>
      <c r="K13" s="61"/>
    </row>
    <row r="14" spans="1:11" ht="16.5" customHeight="1">
      <c r="A14" s="143" t="s">
        <v>87</v>
      </c>
      <c r="B14" s="49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9.5" customHeight="1">
      <c r="A15" s="143"/>
      <c r="B15" s="63"/>
      <c r="C15" s="60"/>
      <c r="D15" s="52"/>
      <c r="E15" s="52"/>
      <c r="F15" s="60">
        <f>C15</f>
        <v>0</v>
      </c>
      <c r="G15" s="49"/>
      <c r="H15" s="49"/>
      <c r="I15" s="49"/>
      <c r="J15" s="49">
        <f aca="true" t="shared" si="0" ref="J15:J20">H15</f>
        <v>0</v>
      </c>
      <c r="K15" s="52"/>
    </row>
    <row r="16" spans="1:11" ht="47.25">
      <c r="A16" s="57" t="s">
        <v>88</v>
      </c>
      <c r="B16" s="64"/>
      <c r="C16" s="62">
        <f>C15</f>
        <v>0</v>
      </c>
      <c r="D16" s="61">
        <f>D15</f>
        <v>0</v>
      </c>
      <c r="E16" s="61">
        <f>E15</f>
        <v>0</v>
      </c>
      <c r="F16" s="62">
        <f>F15</f>
        <v>0</v>
      </c>
      <c r="G16" s="65"/>
      <c r="H16" s="61">
        <v>0</v>
      </c>
      <c r="I16" s="61"/>
      <c r="J16" s="61">
        <f t="shared" si="0"/>
        <v>0</v>
      </c>
      <c r="K16" s="66"/>
    </row>
    <row r="17" spans="1:11" ht="10.5" customHeight="1">
      <c r="A17" s="145" t="s">
        <v>89</v>
      </c>
      <c r="B17" s="49"/>
      <c r="C17" s="52"/>
      <c r="D17" s="52"/>
      <c r="E17" s="52"/>
      <c r="F17" s="52"/>
      <c r="G17" s="49"/>
      <c r="H17" s="49"/>
      <c r="I17" s="55"/>
      <c r="J17" s="49">
        <f t="shared" si="0"/>
        <v>0</v>
      </c>
      <c r="K17" s="49"/>
    </row>
    <row r="18" spans="1:11" ht="18.75">
      <c r="A18" s="145"/>
      <c r="B18" s="64"/>
      <c r="C18" s="60"/>
      <c r="D18" s="60"/>
      <c r="E18" s="60"/>
      <c r="F18" s="60">
        <f>C18</f>
        <v>0</v>
      </c>
      <c r="G18" s="49"/>
      <c r="H18" s="49"/>
      <c r="I18" s="49"/>
      <c r="J18" s="49">
        <f t="shared" si="0"/>
        <v>0</v>
      </c>
      <c r="K18" s="49"/>
    </row>
    <row r="19" spans="1:11" ht="47.25">
      <c r="A19" s="57" t="s">
        <v>90</v>
      </c>
      <c r="B19" s="63"/>
      <c r="C19" s="62">
        <f>C17+C18</f>
        <v>0</v>
      </c>
      <c r="D19" s="61"/>
      <c r="E19" s="61"/>
      <c r="F19" s="62">
        <f>C19</f>
        <v>0</v>
      </c>
      <c r="G19" s="49"/>
      <c r="H19" s="61">
        <f>H17+H18</f>
        <v>0</v>
      </c>
      <c r="I19" s="61"/>
      <c r="J19" s="61">
        <f t="shared" si="0"/>
        <v>0</v>
      </c>
      <c r="K19" s="49"/>
    </row>
    <row r="20" spans="1:11" ht="29.25" customHeight="1">
      <c r="A20" s="67" t="s">
        <v>91</v>
      </c>
      <c r="B20" s="68"/>
      <c r="C20" s="69">
        <f>C10+C13+C16+C19</f>
        <v>41.6</v>
      </c>
      <c r="D20" s="59">
        <f>D10+D13</f>
        <v>0</v>
      </c>
      <c r="E20" s="59">
        <f>E10+E13</f>
        <v>0</v>
      </c>
      <c r="F20" s="69">
        <f>F10+F13+F16+F19</f>
        <v>41.6</v>
      </c>
      <c r="G20" s="68"/>
      <c r="H20" s="62">
        <f>H13+H16+H19</f>
        <v>0</v>
      </c>
      <c r="I20" s="61"/>
      <c r="J20" s="62">
        <f t="shared" si="0"/>
        <v>0</v>
      </c>
      <c r="K20" s="70">
        <v>83.1</v>
      </c>
    </row>
    <row r="21" spans="1:11" ht="27" customHeight="1">
      <c r="A21" s="71" t="s">
        <v>92</v>
      </c>
      <c r="B21" s="72"/>
      <c r="C21" s="72"/>
      <c r="D21" s="72"/>
      <c r="E21" s="72"/>
      <c r="F21" s="72"/>
      <c r="G21" s="72"/>
      <c r="H21" s="72"/>
      <c r="I21" s="72"/>
      <c r="J21" s="72"/>
      <c r="K21" s="73"/>
    </row>
    <row r="22" spans="1:12" ht="18.75" customHeight="1">
      <c r="A22" s="71" t="s">
        <v>93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8" ht="24" customHeight="1">
      <c r="B23" s="19" t="s">
        <v>21</v>
      </c>
      <c r="F23" s="20"/>
      <c r="G23" s="135" t="s">
        <v>94</v>
      </c>
      <c r="H23" s="135"/>
    </row>
    <row r="24" spans="2:8" ht="15">
      <c r="B24" s="19"/>
      <c r="F24" s="136" t="s">
        <v>22</v>
      </c>
      <c r="G24" s="136"/>
      <c r="H24" s="136"/>
    </row>
    <row r="25" spans="2:8" ht="20.25" customHeight="1">
      <c r="B25" s="19" t="s">
        <v>23</v>
      </c>
      <c r="F25" s="20"/>
      <c r="G25" s="135" t="s">
        <v>95</v>
      </c>
      <c r="H25" s="135"/>
    </row>
    <row r="26" spans="6:8" ht="12.75">
      <c r="F26" s="136" t="s">
        <v>22</v>
      </c>
      <c r="G26" s="136"/>
      <c r="H26" s="136"/>
    </row>
  </sheetData>
  <sheetProtection selectLockedCells="1" selectUnlockedCells="1"/>
  <mergeCells count="18">
    <mergeCell ref="F24:H24"/>
    <mergeCell ref="G25:H25"/>
    <mergeCell ref="F26:H26"/>
    <mergeCell ref="K6:K7"/>
    <mergeCell ref="A8:A9"/>
    <mergeCell ref="A11:A12"/>
    <mergeCell ref="A14:A15"/>
    <mergeCell ref="A17:A18"/>
    <mergeCell ref="G23:H23"/>
    <mergeCell ref="A1:K1"/>
    <mergeCell ref="A2:K2"/>
    <mergeCell ref="A3:K3"/>
    <mergeCell ref="A4:K4"/>
    <mergeCell ref="A6:A7"/>
    <mergeCell ref="B6:B7"/>
    <mergeCell ref="C6:E6"/>
    <mergeCell ref="F6:F7"/>
    <mergeCell ref="G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80" zoomScaleNormal="80" zoomScalePageLayoutView="0" workbookViewId="0" topLeftCell="A1">
      <selection activeCell="G6" sqref="G6"/>
    </sheetView>
  </sheetViews>
  <sheetFormatPr defaultColWidth="11.57421875" defaultRowHeight="12.75"/>
  <cols>
    <col min="1" max="1" width="6.8515625" style="75" customWidth="1"/>
    <col min="2" max="2" width="31.00390625" style="75" customWidth="1"/>
    <col min="3" max="3" width="12.7109375" style="75" customWidth="1"/>
    <col min="4" max="4" width="20.57421875" style="75" customWidth="1"/>
    <col min="5" max="5" width="61.57421875" style="75" customWidth="1"/>
    <col min="6" max="6" width="14.00390625" style="75" customWidth="1"/>
    <col min="7" max="7" width="26.00390625" style="75" customWidth="1"/>
    <col min="8" max="8" width="8.57421875" style="75" customWidth="1"/>
    <col min="9" max="9" width="61.140625" style="75" customWidth="1"/>
    <col min="10" max="10" width="8.7109375" style="75" customWidth="1"/>
    <col min="11" max="11" width="20.421875" style="75" customWidth="1"/>
  </cols>
  <sheetData>
    <row r="1" spans="1:11" ht="45.75" customHeight="1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46"/>
      <c r="K1" s="146"/>
    </row>
    <row r="2" spans="1:11" ht="20.25">
      <c r="A2" s="162" t="s">
        <v>96</v>
      </c>
      <c r="B2" s="162"/>
      <c r="C2" s="162"/>
      <c r="D2" s="162"/>
      <c r="E2" s="162"/>
      <c r="F2" s="162"/>
      <c r="G2" s="162"/>
      <c r="H2" s="162"/>
      <c r="I2" s="162"/>
      <c r="J2" s="76"/>
      <c r="K2" s="76"/>
    </row>
    <row r="3" spans="1:11" ht="20.25">
      <c r="A3" s="162" t="s">
        <v>97</v>
      </c>
      <c r="B3" s="162"/>
      <c r="C3" s="162"/>
      <c r="D3" s="162"/>
      <c r="E3" s="162"/>
      <c r="F3" s="162"/>
      <c r="G3" s="162"/>
      <c r="H3" s="162"/>
      <c r="I3" s="162"/>
      <c r="J3" s="76"/>
      <c r="K3" s="76"/>
    </row>
    <row r="4" spans="1:11" ht="20.25">
      <c r="A4" s="163" t="s">
        <v>98</v>
      </c>
      <c r="B4" s="163"/>
      <c r="C4" s="163"/>
      <c r="D4" s="163"/>
      <c r="E4" s="163"/>
      <c r="F4" s="163"/>
      <c r="G4" s="163"/>
      <c r="H4" s="163"/>
      <c r="I4" s="163"/>
      <c r="J4" s="76"/>
      <c r="K4" s="76"/>
    </row>
    <row r="5" spans="1:11" ht="60" customHeight="1">
      <c r="A5" s="147" t="s">
        <v>99</v>
      </c>
      <c r="B5" s="147" t="s">
        <v>2</v>
      </c>
      <c r="C5" s="147" t="s">
        <v>3</v>
      </c>
      <c r="D5" s="147"/>
      <c r="E5" s="147"/>
      <c r="F5" s="147" t="s">
        <v>73</v>
      </c>
      <c r="G5" s="147" t="s">
        <v>100</v>
      </c>
      <c r="H5" s="147"/>
      <c r="I5" s="147"/>
      <c r="J5" s="147"/>
      <c r="K5" s="147" t="s">
        <v>75</v>
      </c>
    </row>
    <row r="6" spans="1:11" ht="120" customHeight="1">
      <c r="A6" s="147"/>
      <c r="B6" s="147"/>
      <c r="C6" s="77" t="s">
        <v>76</v>
      </c>
      <c r="D6" s="77" t="s">
        <v>101</v>
      </c>
      <c r="E6" s="77" t="s">
        <v>102</v>
      </c>
      <c r="F6" s="147"/>
      <c r="G6" s="77" t="s">
        <v>10</v>
      </c>
      <c r="H6" s="77" t="s">
        <v>103</v>
      </c>
      <c r="I6" s="77" t="s">
        <v>102</v>
      </c>
      <c r="J6" s="77" t="s">
        <v>103</v>
      </c>
      <c r="K6" s="147"/>
    </row>
    <row r="7" spans="1:11" ht="56.25">
      <c r="A7" s="78">
        <v>1</v>
      </c>
      <c r="B7" s="79" t="s">
        <v>104</v>
      </c>
      <c r="C7" s="80"/>
      <c r="D7" s="81">
        <v>0.4</v>
      </c>
      <c r="E7" s="79" t="s">
        <v>105</v>
      </c>
      <c r="F7" s="82">
        <f aca="true" t="shared" si="0" ref="F7:F27">C7+D7</f>
        <v>0.4</v>
      </c>
      <c r="G7" s="79"/>
      <c r="H7" s="83"/>
      <c r="I7" s="79" t="s">
        <v>105</v>
      </c>
      <c r="J7" s="81">
        <v>0.4</v>
      </c>
      <c r="K7" s="82"/>
    </row>
    <row r="8" spans="1:11" ht="37.5">
      <c r="A8" s="78"/>
      <c r="B8" s="79"/>
      <c r="C8" s="80"/>
      <c r="D8" s="81">
        <v>0.6</v>
      </c>
      <c r="E8" s="79" t="s">
        <v>106</v>
      </c>
      <c r="F8" s="82">
        <f t="shared" si="0"/>
        <v>0.6</v>
      </c>
      <c r="G8" s="79"/>
      <c r="H8" s="83"/>
      <c r="I8" s="79" t="s">
        <v>106</v>
      </c>
      <c r="J8" s="81">
        <v>0.6</v>
      </c>
      <c r="K8" s="82"/>
    </row>
    <row r="9" spans="1:11" ht="18.75">
      <c r="A9" s="78"/>
      <c r="B9" s="79"/>
      <c r="C9" s="80"/>
      <c r="D9" s="81">
        <v>1.2</v>
      </c>
      <c r="E9" s="79" t="s">
        <v>107</v>
      </c>
      <c r="F9" s="82">
        <f t="shared" si="0"/>
        <v>1.2</v>
      </c>
      <c r="G9" s="79"/>
      <c r="H9" s="83"/>
      <c r="I9" s="79" t="s">
        <v>107</v>
      </c>
      <c r="J9" s="81">
        <v>1.2</v>
      </c>
      <c r="K9" s="82"/>
    </row>
    <row r="10" spans="1:11" ht="18.75">
      <c r="A10" s="78"/>
      <c r="B10" s="79"/>
      <c r="C10" s="80"/>
      <c r="D10" s="81">
        <v>23.4</v>
      </c>
      <c r="E10" s="79" t="s">
        <v>108</v>
      </c>
      <c r="F10" s="82">
        <f t="shared" si="0"/>
        <v>23.4</v>
      </c>
      <c r="G10" s="79"/>
      <c r="H10" s="83"/>
      <c r="I10" s="79" t="s">
        <v>108</v>
      </c>
      <c r="J10" s="81">
        <v>23.4</v>
      </c>
      <c r="K10" s="82"/>
    </row>
    <row r="11" spans="1:11" ht="18.75">
      <c r="A11" s="78"/>
      <c r="B11" s="79"/>
      <c r="C11" s="80"/>
      <c r="D11" s="81">
        <v>38.1</v>
      </c>
      <c r="E11" s="79" t="s">
        <v>109</v>
      </c>
      <c r="F11" s="82">
        <f t="shared" si="0"/>
        <v>38.1</v>
      </c>
      <c r="G11" s="79"/>
      <c r="H11" s="83"/>
      <c r="I11" s="79" t="s">
        <v>109</v>
      </c>
      <c r="J11" s="81">
        <v>38.1</v>
      </c>
      <c r="K11" s="82"/>
    </row>
    <row r="12" spans="1:11" ht="18.75">
      <c r="A12" s="78"/>
      <c r="B12" s="79"/>
      <c r="C12" s="80"/>
      <c r="D12" s="81">
        <v>0.8</v>
      </c>
      <c r="E12" s="79" t="s">
        <v>110</v>
      </c>
      <c r="F12" s="82">
        <f t="shared" si="0"/>
        <v>0.8</v>
      </c>
      <c r="G12" s="79"/>
      <c r="H12" s="83"/>
      <c r="I12" s="79" t="s">
        <v>110</v>
      </c>
      <c r="J12" s="81">
        <v>0.8</v>
      </c>
      <c r="K12" s="82"/>
    </row>
    <row r="13" spans="1:11" ht="75">
      <c r="A13" s="78"/>
      <c r="B13" s="79"/>
      <c r="C13" s="80"/>
      <c r="D13" s="81">
        <v>0.7</v>
      </c>
      <c r="E13" s="79" t="s">
        <v>111</v>
      </c>
      <c r="F13" s="82">
        <f t="shared" si="0"/>
        <v>0.7</v>
      </c>
      <c r="G13" s="79"/>
      <c r="H13" s="83"/>
      <c r="I13" s="79" t="s">
        <v>111</v>
      </c>
      <c r="J13" s="81">
        <v>0.7</v>
      </c>
      <c r="K13" s="82"/>
    </row>
    <row r="14" spans="1:11" ht="37.5">
      <c r="A14" s="78"/>
      <c r="B14" s="79"/>
      <c r="C14" s="80"/>
      <c r="D14" s="81">
        <v>16</v>
      </c>
      <c r="E14" s="79" t="s">
        <v>112</v>
      </c>
      <c r="F14" s="82">
        <f t="shared" si="0"/>
        <v>16</v>
      </c>
      <c r="G14" s="79"/>
      <c r="H14" s="83"/>
      <c r="I14" s="79" t="s">
        <v>112</v>
      </c>
      <c r="J14" s="81">
        <v>16</v>
      </c>
      <c r="K14" s="82"/>
    </row>
    <row r="15" spans="1:11" ht="75">
      <c r="A15" s="78">
        <v>2</v>
      </c>
      <c r="B15" s="79" t="s">
        <v>113</v>
      </c>
      <c r="C15" s="80"/>
      <c r="D15" s="83">
        <v>0.1</v>
      </c>
      <c r="E15" s="79" t="s">
        <v>114</v>
      </c>
      <c r="F15" s="82">
        <f t="shared" si="0"/>
        <v>0.1</v>
      </c>
      <c r="G15" s="79"/>
      <c r="H15" s="83"/>
      <c r="I15" s="79" t="s">
        <v>114</v>
      </c>
      <c r="J15" s="83">
        <v>0.1</v>
      </c>
      <c r="K15" s="82"/>
    </row>
    <row r="16" spans="1:11" ht="93.75">
      <c r="A16" s="78"/>
      <c r="B16" s="79"/>
      <c r="C16" s="80"/>
      <c r="D16" s="83">
        <v>396</v>
      </c>
      <c r="E16" s="84" t="s">
        <v>115</v>
      </c>
      <c r="F16" s="82">
        <f t="shared" si="0"/>
        <v>396</v>
      </c>
      <c r="G16" s="79"/>
      <c r="H16" s="83"/>
      <c r="I16" s="84" t="s">
        <v>115</v>
      </c>
      <c r="J16" s="83">
        <v>396</v>
      </c>
      <c r="K16" s="82"/>
    </row>
    <row r="17" spans="1:11" ht="56.25">
      <c r="A17" s="78"/>
      <c r="B17" s="79"/>
      <c r="C17" s="80"/>
      <c r="D17" s="83">
        <v>5.8</v>
      </c>
      <c r="E17" s="84" t="s">
        <v>116</v>
      </c>
      <c r="F17" s="82">
        <f t="shared" si="0"/>
        <v>5.8</v>
      </c>
      <c r="G17" s="79"/>
      <c r="H17" s="83"/>
      <c r="I17" s="84" t="s">
        <v>116</v>
      </c>
      <c r="J17" s="83">
        <v>5.8</v>
      </c>
      <c r="K17" s="82"/>
    </row>
    <row r="18" spans="1:11" ht="56.25">
      <c r="A18" s="78"/>
      <c r="B18" s="79"/>
      <c r="C18" s="80"/>
      <c r="D18" s="83">
        <v>1.3</v>
      </c>
      <c r="E18" s="84" t="s">
        <v>117</v>
      </c>
      <c r="F18" s="82">
        <f t="shared" si="0"/>
        <v>1.3</v>
      </c>
      <c r="G18" s="79"/>
      <c r="H18" s="83"/>
      <c r="I18" s="84" t="s">
        <v>117</v>
      </c>
      <c r="J18" s="83">
        <v>1.3</v>
      </c>
      <c r="K18" s="82"/>
    </row>
    <row r="19" spans="1:11" ht="37.5">
      <c r="A19" s="78"/>
      <c r="B19" s="79"/>
      <c r="C19" s="80"/>
      <c r="D19" s="83">
        <v>0.1</v>
      </c>
      <c r="E19" s="84" t="s">
        <v>118</v>
      </c>
      <c r="F19" s="82">
        <f t="shared" si="0"/>
        <v>0.1</v>
      </c>
      <c r="G19" s="79"/>
      <c r="H19" s="83"/>
      <c r="I19" s="84" t="s">
        <v>118</v>
      </c>
      <c r="J19" s="83">
        <v>0.1</v>
      </c>
      <c r="K19" s="82"/>
    </row>
    <row r="20" spans="1:11" ht="37.5">
      <c r="A20" s="78"/>
      <c r="B20" s="79"/>
      <c r="C20" s="80"/>
      <c r="D20" s="83">
        <v>2.7</v>
      </c>
      <c r="E20" s="84" t="s">
        <v>119</v>
      </c>
      <c r="F20" s="82">
        <f t="shared" si="0"/>
        <v>2.7</v>
      </c>
      <c r="G20" s="79"/>
      <c r="H20" s="83"/>
      <c r="I20" s="84" t="s">
        <v>119</v>
      </c>
      <c r="J20" s="83">
        <v>2.7</v>
      </c>
      <c r="K20" s="82"/>
    </row>
    <row r="21" spans="1:11" ht="93.75">
      <c r="A21" s="78">
        <v>3</v>
      </c>
      <c r="B21" s="79" t="s">
        <v>120</v>
      </c>
      <c r="C21" s="80"/>
      <c r="D21" s="83">
        <v>22.5</v>
      </c>
      <c r="E21" s="84" t="s">
        <v>121</v>
      </c>
      <c r="F21" s="82">
        <f t="shared" si="0"/>
        <v>22.5</v>
      </c>
      <c r="G21" s="79"/>
      <c r="H21" s="83"/>
      <c r="I21" s="84" t="s">
        <v>121</v>
      </c>
      <c r="J21" s="83">
        <v>22.5</v>
      </c>
      <c r="K21" s="82"/>
    </row>
    <row r="22" spans="1:11" ht="93.75">
      <c r="A22" s="78">
        <v>4</v>
      </c>
      <c r="B22" s="79" t="s">
        <v>122</v>
      </c>
      <c r="C22" s="80"/>
      <c r="D22" s="83">
        <v>15</v>
      </c>
      <c r="E22" s="83" t="s">
        <v>123</v>
      </c>
      <c r="F22" s="82">
        <f t="shared" si="0"/>
        <v>15</v>
      </c>
      <c r="G22" s="79"/>
      <c r="H22" s="83"/>
      <c r="I22" s="83" t="s">
        <v>123</v>
      </c>
      <c r="J22" s="83">
        <v>15</v>
      </c>
      <c r="K22" s="82"/>
    </row>
    <row r="23" spans="1:11" ht="18.75">
      <c r="A23" s="78"/>
      <c r="B23" s="79"/>
      <c r="C23" s="80"/>
      <c r="D23" s="83">
        <v>5</v>
      </c>
      <c r="E23" s="83" t="s">
        <v>124</v>
      </c>
      <c r="F23" s="82">
        <f t="shared" si="0"/>
        <v>5</v>
      </c>
      <c r="G23" s="79"/>
      <c r="H23" s="83"/>
      <c r="I23" s="83" t="s">
        <v>124</v>
      </c>
      <c r="J23" s="83">
        <v>5</v>
      </c>
      <c r="K23" s="82"/>
    </row>
    <row r="24" spans="1:11" ht="18.75">
      <c r="A24" s="78"/>
      <c r="B24" s="79"/>
      <c r="C24" s="80"/>
      <c r="D24" s="83">
        <v>10</v>
      </c>
      <c r="E24" s="83" t="s">
        <v>125</v>
      </c>
      <c r="F24" s="82">
        <f t="shared" si="0"/>
        <v>10</v>
      </c>
      <c r="G24" s="79"/>
      <c r="H24" s="83"/>
      <c r="I24" s="83" t="s">
        <v>125</v>
      </c>
      <c r="J24" s="83">
        <v>10</v>
      </c>
      <c r="K24" s="82"/>
    </row>
    <row r="25" spans="1:11" ht="18.75">
      <c r="A25" s="78"/>
      <c r="B25" s="79"/>
      <c r="C25" s="80"/>
      <c r="D25" s="83">
        <v>6</v>
      </c>
      <c r="E25" s="83" t="s">
        <v>126</v>
      </c>
      <c r="F25" s="82">
        <f t="shared" si="0"/>
        <v>6</v>
      </c>
      <c r="G25" s="79"/>
      <c r="H25" s="83"/>
      <c r="I25" s="83" t="s">
        <v>126</v>
      </c>
      <c r="J25" s="83">
        <v>6</v>
      </c>
      <c r="K25" s="82"/>
    </row>
    <row r="26" spans="1:11" ht="187.5">
      <c r="A26" s="78">
        <v>5</v>
      </c>
      <c r="B26" s="79" t="s">
        <v>127</v>
      </c>
      <c r="C26" s="80"/>
      <c r="D26" s="83">
        <v>16.9</v>
      </c>
      <c r="E26" s="79" t="s">
        <v>128</v>
      </c>
      <c r="F26" s="82">
        <f t="shared" si="0"/>
        <v>16.9</v>
      </c>
      <c r="G26" s="79"/>
      <c r="H26" s="83"/>
      <c r="I26" s="79" t="s">
        <v>128</v>
      </c>
      <c r="J26" s="83">
        <v>16.9</v>
      </c>
      <c r="K26" s="82"/>
    </row>
    <row r="27" spans="1:11" ht="30" customHeight="1">
      <c r="A27" s="85">
        <v>6</v>
      </c>
      <c r="B27" s="86" t="s">
        <v>129</v>
      </c>
      <c r="C27" s="83">
        <v>33.9</v>
      </c>
      <c r="D27" s="81"/>
      <c r="E27" s="86"/>
      <c r="F27" s="82">
        <f t="shared" si="0"/>
        <v>33.9</v>
      </c>
      <c r="G27" s="79"/>
      <c r="H27" s="83"/>
      <c r="I27" s="86"/>
      <c r="J27" s="81"/>
      <c r="K27" s="82"/>
    </row>
    <row r="28" spans="1:11" ht="18.75">
      <c r="A28" s="85"/>
      <c r="B28" s="87" t="s">
        <v>130</v>
      </c>
      <c r="C28" s="82">
        <f>SUM(C7:C27)</f>
        <v>33.9</v>
      </c>
      <c r="D28" s="88">
        <f>SUM(D7:D27)</f>
        <v>562.6</v>
      </c>
      <c r="E28" s="86"/>
      <c r="F28" s="82">
        <f>SUM(F7:F27)</f>
        <v>596.5</v>
      </c>
      <c r="G28" s="86"/>
      <c r="H28" s="82">
        <f>SUM(H7:H27)</f>
        <v>0</v>
      </c>
      <c r="I28" s="86"/>
      <c r="J28" s="82">
        <f>SUM(J7:J27)</f>
        <v>562.6</v>
      </c>
      <c r="K28" s="82">
        <f>F28-H28-J28</f>
        <v>33.89999999999998</v>
      </c>
    </row>
    <row r="32" spans="2:5" ht="15">
      <c r="B32" s="75" t="s">
        <v>131</v>
      </c>
      <c r="C32" s="75" t="s">
        <v>132</v>
      </c>
      <c r="E32" s="75" t="s">
        <v>133</v>
      </c>
    </row>
    <row r="35" spans="2:5" ht="15">
      <c r="B35" s="75" t="s">
        <v>23</v>
      </c>
      <c r="C35" s="75" t="s">
        <v>132</v>
      </c>
      <c r="E35" s="75" t="s">
        <v>134</v>
      </c>
    </row>
  </sheetData>
  <sheetProtection selectLockedCells="1" selectUnlockedCells="1"/>
  <mergeCells count="11">
    <mergeCell ref="A4:I4"/>
    <mergeCell ref="J1:K1"/>
    <mergeCell ref="A5:A6"/>
    <mergeCell ref="B5:B6"/>
    <mergeCell ref="C5:E5"/>
    <mergeCell ref="F5:F6"/>
    <mergeCell ref="G5:J5"/>
    <mergeCell ref="K5:K6"/>
    <mergeCell ref="A1:I1"/>
    <mergeCell ref="A2:I2"/>
    <mergeCell ref="A3:I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4" sqref="A34:C34"/>
    </sheetView>
  </sheetViews>
  <sheetFormatPr defaultColWidth="11.57421875" defaultRowHeight="12.75"/>
  <cols>
    <col min="1" max="1" width="7.28125" style="0" customWidth="1"/>
    <col min="2" max="2" width="26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8.7109375" style="0" customWidth="1"/>
    <col min="12" max="16" width="9.00390625" style="0" customWidth="1"/>
  </cols>
  <sheetData>
    <row r="1" spans="1:11" ht="61.5" customHeight="1">
      <c r="A1" s="1"/>
      <c r="B1" s="130" t="s">
        <v>135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15.75">
      <c r="A5" s="5">
        <v>1</v>
      </c>
      <c r="B5" s="6" t="s">
        <v>136</v>
      </c>
      <c r="C5" s="7"/>
      <c r="D5" s="7">
        <v>573.1</v>
      </c>
      <c r="E5" s="8" t="s">
        <v>14</v>
      </c>
      <c r="F5" s="9">
        <f aca="true" t="shared" si="0" ref="F5:F26">SUM(C5,D5)</f>
        <v>573.1</v>
      </c>
      <c r="G5" s="6"/>
      <c r="H5" s="7"/>
      <c r="I5" s="10" t="s">
        <v>14</v>
      </c>
      <c r="J5" s="7">
        <v>175.74</v>
      </c>
      <c r="K5" s="11">
        <f aca="true" t="shared" si="1" ref="K5:K11">D5-J5</f>
        <v>397.36</v>
      </c>
    </row>
    <row r="6" spans="1:11" ht="15.75">
      <c r="A6" s="5">
        <v>2</v>
      </c>
      <c r="B6" s="6" t="s">
        <v>137</v>
      </c>
      <c r="C6" s="7"/>
      <c r="D6" s="7">
        <v>28.37</v>
      </c>
      <c r="E6" s="8" t="s">
        <v>14</v>
      </c>
      <c r="F6" s="9">
        <f t="shared" si="0"/>
        <v>28.37</v>
      </c>
      <c r="G6" s="6"/>
      <c r="H6" s="7"/>
      <c r="I6" s="10" t="s">
        <v>14</v>
      </c>
      <c r="J6" s="7">
        <v>6.14</v>
      </c>
      <c r="K6" s="11">
        <f t="shared" si="1"/>
        <v>22.23</v>
      </c>
    </row>
    <row r="7" spans="1:11" ht="47.25">
      <c r="A7" s="5">
        <v>3</v>
      </c>
      <c r="B7" s="89" t="s">
        <v>137</v>
      </c>
      <c r="C7" s="90"/>
      <c r="D7" s="90">
        <v>291.73</v>
      </c>
      <c r="E7" s="8" t="s">
        <v>138</v>
      </c>
      <c r="F7" s="9">
        <f t="shared" si="0"/>
        <v>291.73</v>
      </c>
      <c r="G7" s="6"/>
      <c r="H7" s="7"/>
      <c r="I7" s="8" t="s">
        <v>138</v>
      </c>
      <c r="J7" s="7">
        <v>0.18</v>
      </c>
      <c r="K7" s="11">
        <f t="shared" si="1"/>
        <v>291.55</v>
      </c>
    </row>
    <row r="8" spans="1:11" ht="47.25">
      <c r="A8" s="5">
        <v>4</v>
      </c>
      <c r="B8" s="89" t="s">
        <v>139</v>
      </c>
      <c r="C8" s="90"/>
      <c r="D8" s="90">
        <v>495.81</v>
      </c>
      <c r="E8" s="8" t="s">
        <v>138</v>
      </c>
      <c r="F8" s="9">
        <f t="shared" si="0"/>
        <v>495.81</v>
      </c>
      <c r="G8" s="6"/>
      <c r="H8" s="7"/>
      <c r="I8" s="8" t="s">
        <v>138</v>
      </c>
      <c r="J8" s="7">
        <v>39.54</v>
      </c>
      <c r="K8" s="11">
        <f t="shared" si="1"/>
        <v>456.27</v>
      </c>
    </row>
    <row r="9" spans="1:11" ht="15.75">
      <c r="A9" s="5">
        <v>5</v>
      </c>
      <c r="B9" s="6" t="s">
        <v>140</v>
      </c>
      <c r="C9" s="7"/>
      <c r="D9" s="7">
        <v>42.39</v>
      </c>
      <c r="E9" s="8" t="s">
        <v>14</v>
      </c>
      <c r="F9" s="9">
        <f t="shared" si="0"/>
        <v>42.39</v>
      </c>
      <c r="G9" s="6"/>
      <c r="H9" s="7"/>
      <c r="I9" s="10" t="s">
        <v>14</v>
      </c>
      <c r="J9" s="7">
        <v>24.22</v>
      </c>
      <c r="K9" s="11">
        <f t="shared" si="1"/>
        <v>18.17</v>
      </c>
    </row>
    <row r="10" spans="1:11" ht="47.25">
      <c r="A10" s="5">
        <v>6</v>
      </c>
      <c r="B10" s="89" t="s">
        <v>140</v>
      </c>
      <c r="C10" s="90"/>
      <c r="D10" s="90">
        <v>0.18</v>
      </c>
      <c r="E10" s="8" t="s">
        <v>138</v>
      </c>
      <c r="F10" s="9">
        <f t="shared" si="0"/>
        <v>0.18</v>
      </c>
      <c r="G10" s="22"/>
      <c r="H10" s="7"/>
      <c r="I10" s="8" t="s">
        <v>138</v>
      </c>
      <c r="J10" s="7">
        <v>0.09</v>
      </c>
      <c r="K10" s="11">
        <f t="shared" si="1"/>
        <v>0.09</v>
      </c>
    </row>
    <row r="11" spans="1:11" ht="47.25">
      <c r="A11" s="5">
        <v>7</v>
      </c>
      <c r="B11" s="89" t="s">
        <v>141</v>
      </c>
      <c r="C11" s="90"/>
      <c r="D11" s="90">
        <v>16.86</v>
      </c>
      <c r="E11" s="8" t="s">
        <v>138</v>
      </c>
      <c r="F11" s="9">
        <f t="shared" si="0"/>
        <v>16.86</v>
      </c>
      <c r="G11" s="22"/>
      <c r="H11" s="7"/>
      <c r="I11" s="8" t="s">
        <v>138</v>
      </c>
      <c r="J11" s="7">
        <v>0</v>
      </c>
      <c r="K11" s="11">
        <f t="shared" si="1"/>
        <v>16.86</v>
      </c>
    </row>
    <row r="12" spans="1:11" ht="15.75">
      <c r="A12" s="5"/>
      <c r="B12" s="6"/>
      <c r="C12" s="7"/>
      <c r="D12" s="7"/>
      <c r="E12" s="8"/>
      <c r="F12" s="9">
        <f t="shared" si="0"/>
        <v>0</v>
      </c>
      <c r="G12" s="6"/>
      <c r="H12" s="7"/>
      <c r="I12" s="8"/>
      <c r="J12" s="7"/>
      <c r="K12" s="11"/>
    </row>
    <row r="13" spans="1:11" ht="15.75">
      <c r="A13" s="22"/>
      <c r="B13" s="6"/>
      <c r="C13" s="7"/>
      <c r="D13" s="7"/>
      <c r="E13" s="8"/>
      <c r="F13" s="9">
        <f t="shared" si="0"/>
        <v>0</v>
      </c>
      <c r="G13" s="6"/>
      <c r="H13" s="7"/>
      <c r="I13" s="8"/>
      <c r="J13" s="7"/>
      <c r="K13" s="11"/>
    </row>
    <row r="14" spans="1:11" ht="15" customHeight="1">
      <c r="A14" s="22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1" ht="15.75">
      <c r="A15" s="5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1" ht="15.75">
      <c r="A16" s="5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>
      <c r="A23" s="22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>
      <c r="A24" s="22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>
      <c r="A25" s="5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>
      <c r="A26" s="12"/>
      <c r="B26" s="13" t="s">
        <v>20</v>
      </c>
      <c r="C26" s="14">
        <f>SUM(C5:C25)</f>
        <v>0</v>
      </c>
      <c r="D26" s="14">
        <f>SUM(D5:D25)</f>
        <v>1448.44</v>
      </c>
      <c r="E26" s="15"/>
      <c r="F26" s="16">
        <f t="shared" si="0"/>
        <v>1448.44</v>
      </c>
      <c r="G26" s="17"/>
      <c r="H26" s="14">
        <f>SUM(H5:H25)</f>
        <v>0</v>
      </c>
      <c r="I26" s="15"/>
      <c r="J26" s="14">
        <f>SUM(J5:J25)</f>
        <v>245.91</v>
      </c>
      <c r="K26" s="18">
        <f>D26-J26</f>
        <v>1202.53</v>
      </c>
    </row>
    <row r="29" spans="2:8" ht="15.75">
      <c r="B29" s="19" t="s">
        <v>142</v>
      </c>
      <c r="F29" s="20"/>
      <c r="G29" s="135" t="s">
        <v>143</v>
      </c>
      <c r="H29" s="135"/>
    </row>
    <row r="30" spans="2:8" ht="15">
      <c r="B30" s="19"/>
      <c r="F30" s="136" t="s">
        <v>22</v>
      </c>
      <c r="G30" s="136"/>
      <c r="H30" s="136"/>
    </row>
    <row r="31" spans="2:8" ht="15.75">
      <c r="B31" s="19" t="s">
        <v>23</v>
      </c>
      <c r="F31" s="20"/>
      <c r="G31" s="135" t="s">
        <v>144</v>
      </c>
      <c r="H31" s="135"/>
    </row>
    <row r="32" spans="6:8" ht="12.75">
      <c r="F32" s="136" t="s">
        <v>22</v>
      </c>
      <c r="G32" s="136"/>
      <c r="H32" s="136"/>
    </row>
    <row r="34" ht="24.75" customHeight="1"/>
  </sheetData>
  <sheetProtection selectLockedCells="1" selectUnlockedCells="1"/>
  <mergeCells count="12">
    <mergeCell ref="G29:H29"/>
    <mergeCell ref="F30:H30"/>
    <mergeCell ref="G31:H31"/>
    <mergeCell ref="F32:H32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81" customHeight="1">
      <c r="A1" s="1"/>
      <c r="B1" s="130" t="s">
        <v>145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15.75">
      <c r="A5" s="5">
        <v>1</v>
      </c>
      <c r="B5" s="6" t="s">
        <v>13</v>
      </c>
      <c r="C5" s="7">
        <v>103.18</v>
      </c>
      <c r="D5" s="7"/>
      <c r="E5" s="8"/>
      <c r="F5" s="9">
        <f aca="true" t="shared" si="0" ref="F5:F48">SUM(C5,D5)</f>
        <v>103.18</v>
      </c>
      <c r="G5" s="6">
        <v>2210</v>
      </c>
      <c r="H5" s="11">
        <f>SUM(J5:J7)</f>
        <v>54.42</v>
      </c>
      <c r="I5" s="10" t="s">
        <v>146</v>
      </c>
      <c r="J5" s="7">
        <v>17.12</v>
      </c>
      <c r="K5" s="11">
        <f>F5-H5-H8-H12-H16</f>
        <v>0.480000000000004</v>
      </c>
    </row>
    <row r="6" spans="1:11" ht="31.5">
      <c r="A6" s="5"/>
      <c r="B6" s="6"/>
      <c r="C6" s="7"/>
      <c r="D6" s="7"/>
      <c r="E6" s="8"/>
      <c r="F6" s="9">
        <f t="shared" si="0"/>
        <v>0</v>
      </c>
      <c r="G6" s="6"/>
      <c r="H6" s="7"/>
      <c r="I6" s="10" t="s">
        <v>147</v>
      </c>
      <c r="J6" s="7">
        <v>24.7</v>
      </c>
      <c r="K6" s="11"/>
    </row>
    <row r="7" spans="1:11" ht="15.75">
      <c r="A7" s="5"/>
      <c r="B7" s="6"/>
      <c r="C7" s="7"/>
      <c r="D7" s="7"/>
      <c r="E7" s="8"/>
      <c r="F7" s="9">
        <f t="shared" si="0"/>
        <v>0</v>
      </c>
      <c r="G7" s="6"/>
      <c r="H7" s="7"/>
      <c r="I7" s="10" t="s">
        <v>148</v>
      </c>
      <c r="J7" s="7">
        <v>12.6</v>
      </c>
      <c r="K7" s="11"/>
    </row>
    <row r="8" spans="1:11" ht="31.5">
      <c r="A8" s="5"/>
      <c r="B8" s="6"/>
      <c r="C8" s="7"/>
      <c r="D8" s="7"/>
      <c r="E8" s="8"/>
      <c r="F8" s="9">
        <f t="shared" si="0"/>
        <v>0</v>
      </c>
      <c r="G8" s="6">
        <v>2220</v>
      </c>
      <c r="H8" s="11">
        <f>SUM(J8:J11)</f>
        <v>16.2</v>
      </c>
      <c r="I8" s="10" t="s">
        <v>149</v>
      </c>
      <c r="J8" s="7">
        <v>4.3</v>
      </c>
      <c r="K8" s="11"/>
    </row>
    <row r="9" spans="1:11" ht="15.75">
      <c r="A9" s="5"/>
      <c r="B9" s="6"/>
      <c r="C9" s="7"/>
      <c r="D9" s="7"/>
      <c r="E9" s="8"/>
      <c r="F9" s="9">
        <f t="shared" si="0"/>
        <v>0</v>
      </c>
      <c r="G9" s="6"/>
      <c r="H9" s="7"/>
      <c r="I9" s="10" t="s">
        <v>150</v>
      </c>
      <c r="J9" s="7">
        <v>3</v>
      </c>
      <c r="K9" s="11"/>
    </row>
    <row r="10" spans="1:11" ht="15.75">
      <c r="A10" s="5"/>
      <c r="B10" s="6"/>
      <c r="C10" s="7"/>
      <c r="D10" s="7"/>
      <c r="E10" s="8"/>
      <c r="F10" s="9">
        <f t="shared" si="0"/>
        <v>0</v>
      </c>
      <c r="G10" s="22"/>
      <c r="H10" s="7"/>
      <c r="I10" s="8" t="s">
        <v>151</v>
      </c>
      <c r="J10" s="7">
        <v>5.4</v>
      </c>
      <c r="K10" s="11"/>
    </row>
    <row r="11" spans="1:11" ht="15.75">
      <c r="A11" s="5"/>
      <c r="B11" s="6"/>
      <c r="C11" s="7"/>
      <c r="D11" s="7"/>
      <c r="E11" s="8"/>
      <c r="F11" s="9">
        <f t="shared" si="0"/>
        <v>0</v>
      </c>
      <c r="G11" s="22"/>
      <c r="H11" s="7"/>
      <c r="I11" s="8" t="s">
        <v>152</v>
      </c>
      <c r="J11" s="7">
        <v>3.5</v>
      </c>
      <c r="K11" s="11"/>
    </row>
    <row r="12" spans="1:11" ht="15.75">
      <c r="A12" s="5"/>
      <c r="B12" s="6"/>
      <c r="C12" s="7"/>
      <c r="D12" s="7"/>
      <c r="E12" s="8"/>
      <c r="F12" s="9">
        <f t="shared" si="0"/>
        <v>0</v>
      </c>
      <c r="G12" s="6">
        <v>2240</v>
      </c>
      <c r="H12" s="11">
        <f>SUM(J12:J15)</f>
        <v>14.26</v>
      </c>
      <c r="I12" s="8" t="s">
        <v>153</v>
      </c>
      <c r="J12" s="7">
        <v>1.2</v>
      </c>
      <c r="K12" s="11"/>
    </row>
    <row r="13" spans="1:11" ht="31.5">
      <c r="A13" s="22"/>
      <c r="B13" s="6"/>
      <c r="C13" s="7"/>
      <c r="D13" s="7"/>
      <c r="E13" s="8"/>
      <c r="F13" s="9">
        <f t="shared" si="0"/>
        <v>0</v>
      </c>
      <c r="G13" s="6"/>
      <c r="H13" s="7"/>
      <c r="I13" s="8" t="s">
        <v>154</v>
      </c>
      <c r="J13" s="7">
        <v>4.74</v>
      </c>
      <c r="K13" s="11"/>
    </row>
    <row r="14" spans="1:11" ht="15" customHeight="1">
      <c r="A14" s="22"/>
      <c r="B14" s="6"/>
      <c r="C14" s="7"/>
      <c r="D14" s="7"/>
      <c r="E14" s="8"/>
      <c r="F14" s="9">
        <f t="shared" si="0"/>
        <v>0</v>
      </c>
      <c r="G14" s="6"/>
      <c r="H14" s="7"/>
      <c r="I14" s="8" t="s">
        <v>155</v>
      </c>
      <c r="J14" s="7">
        <v>8.15</v>
      </c>
      <c r="K14" s="11"/>
    </row>
    <row r="15" spans="1:11" ht="15.75">
      <c r="A15" s="5"/>
      <c r="B15" s="6"/>
      <c r="C15" s="7"/>
      <c r="D15" s="7"/>
      <c r="E15" s="8"/>
      <c r="F15" s="9">
        <f t="shared" si="0"/>
        <v>0</v>
      </c>
      <c r="G15" s="6"/>
      <c r="H15" s="7"/>
      <c r="I15" s="8" t="s">
        <v>156</v>
      </c>
      <c r="J15" s="7">
        <v>0.17</v>
      </c>
      <c r="K15" s="11"/>
    </row>
    <row r="16" spans="1:11" ht="47.25">
      <c r="A16" s="5"/>
      <c r="B16" s="6"/>
      <c r="C16" s="7"/>
      <c r="D16" s="7"/>
      <c r="E16" s="8"/>
      <c r="F16" s="9">
        <f t="shared" si="0"/>
        <v>0</v>
      </c>
      <c r="G16" s="6">
        <v>3132</v>
      </c>
      <c r="H16" s="11">
        <f>SUM(J16)</f>
        <v>17.82</v>
      </c>
      <c r="I16" s="8" t="s">
        <v>157</v>
      </c>
      <c r="J16" s="7">
        <v>17.82</v>
      </c>
      <c r="K16" s="11"/>
    </row>
    <row r="17" spans="1:11" ht="15.7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>
      <c r="A23" s="22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>
      <c r="A24" s="22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>
      <c r="A25" s="5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>
      <c r="A26" s="5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>
      <c r="A33" s="22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>
      <c r="A34" s="22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>
      <c r="A35" s="5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>
      <c r="A36" s="5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>
      <c r="A43" s="22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>
      <c r="A44" s="22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>
      <c r="A45" s="23"/>
      <c r="B45" s="12"/>
      <c r="C45" s="24"/>
      <c r="D45" s="24"/>
      <c r="E45" s="25"/>
      <c r="F45" s="9">
        <f t="shared" si="0"/>
        <v>0</v>
      </c>
      <c r="G45" s="12"/>
      <c r="H45" s="24"/>
      <c r="I45" s="25"/>
      <c r="J45" s="24"/>
      <c r="K45" s="11"/>
    </row>
    <row r="46" spans="1:11" ht="15.75">
      <c r="A46" s="23"/>
      <c r="B46" s="12"/>
      <c r="C46" s="24"/>
      <c r="D46" s="24"/>
      <c r="E46" s="25"/>
      <c r="F46" s="9">
        <f t="shared" si="0"/>
        <v>0</v>
      </c>
      <c r="G46" s="12"/>
      <c r="H46" s="24"/>
      <c r="I46" s="25"/>
      <c r="J46" s="24"/>
      <c r="K46" s="11"/>
    </row>
    <row r="47" spans="1:11" ht="15.75">
      <c r="A47" s="23"/>
      <c r="B47" s="12"/>
      <c r="C47" s="24"/>
      <c r="D47" s="24"/>
      <c r="E47" s="25"/>
      <c r="F47" s="9">
        <f t="shared" si="0"/>
        <v>0</v>
      </c>
      <c r="G47" s="12"/>
      <c r="H47" s="24"/>
      <c r="I47" s="25"/>
      <c r="J47" s="24"/>
      <c r="K47" s="11"/>
    </row>
    <row r="48" spans="1:11" ht="15.75">
      <c r="A48" s="12"/>
      <c r="B48" s="13" t="s">
        <v>20</v>
      </c>
      <c r="C48" s="14">
        <f>SUM(C5:C47)</f>
        <v>103.18</v>
      </c>
      <c r="D48" s="14">
        <f>SUM(D5:D47)</f>
        <v>0</v>
      </c>
      <c r="E48" s="15"/>
      <c r="F48" s="16">
        <f t="shared" si="0"/>
        <v>103.18</v>
      </c>
      <c r="G48" s="17"/>
      <c r="H48" s="14">
        <f>SUM(H5:H47)</f>
        <v>102.70000000000002</v>
      </c>
      <c r="I48" s="15"/>
      <c r="J48" s="14">
        <f>SUM(J5:J47)</f>
        <v>102.70000000000002</v>
      </c>
      <c r="K48" s="18">
        <f>C48-H48</f>
        <v>0.47999999999998977</v>
      </c>
    </row>
    <row r="51" spans="2:8" ht="15.75">
      <c r="B51" s="19" t="s">
        <v>142</v>
      </c>
      <c r="F51" s="20"/>
      <c r="G51" s="135" t="s">
        <v>158</v>
      </c>
      <c r="H51" s="135"/>
    </row>
    <row r="52" spans="2:8" ht="15">
      <c r="B52" s="19"/>
      <c r="F52" s="136" t="s">
        <v>22</v>
      </c>
      <c r="G52" s="136"/>
      <c r="H52" s="136"/>
    </row>
    <row r="53" spans="2:8" ht="15.75">
      <c r="B53" s="19" t="s">
        <v>23</v>
      </c>
      <c r="F53" s="20"/>
      <c r="G53" s="135" t="s">
        <v>159</v>
      </c>
      <c r="H53" s="135"/>
    </row>
    <row r="54" spans="6:8" ht="12.75">
      <c r="F54" s="136" t="s">
        <v>22</v>
      </c>
      <c r="G54" s="136"/>
      <c r="H54" s="136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" sqref="K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9.00390625" style="0" customWidth="1"/>
    <col min="12" max="16" width="9.00390625" style="0" customWidth="1"/>
  </cols>
  <sheetData>
    <row r="1" spans="1:11" ht="81" customHeight="1">
      <c r="A1" s="1"/>
      <c r="B1" s="130" t="s">
        <v>160</v>
      </c>
      <c r="C1" s="130"/>
      <c r="D1" s="130"/>
      <c r="E1" s="130"/>
      <c r="F1" s="130"/>
      <c r="G1" s="130"/>
      <c r="H1" s="130"/>
      <c r="I1" s="130"/>
      <c r="J1" s="130"/>
      <c r="K1" s="1"/>
    </row>
    <row r="2" spans="1:11" ht="31.5" customHeight="1">
      <c r="A2" s="131" t="s">
        <v>249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3" customHeight="1">
      <c r="A3" s="132" t="s">
        <v>1</v>
      </c>
      <c r="B3" s="132" t="s">
        <v>2</v>
      </c>
      <c r="C3" s="133" t="s">
        <v>3</v>
      </c>
      <c r="D3" s="133"/>
      <c r="E3" s="133"/>
      <c r="F3" s="133" t="s">
        <v>4</v>
      </c>
      <c r="G3" s="133" t="s">
        <v>5</v>
      </c>
      <c r="H3" s="133"/>
      <c r="I3" s="133"/>
      <c r="J3" s="133"/>
      <c r="K3" s="134" t="s">
        <v>6</v>
      </c>
    </row>
    <row r="4" spans="1:11" ht="158.25" customHeight="1">
      <c r="A4" s="132"/>
      <c r="B4" s="132"/>
      <c r="C4" s="3" t="s">
        <v>7</v>
      </c>
      <c r="D4" s="3" t="s">
        <v>8</v>
      </c>
      <c r="E4" s="3" t="s">
        <v>9</v>
      </c>
      <c r="F4" s="133"/>
      <c r="G4" s="4" t="s">
        <v>10</v>
      </c>
      <c r="H4" s="3" t="s">
        <v>11</v>
      </c>
      <c r="I4" s="3" t="s">
        <v>12</v>
      </c>
      <c r="J4" s="3" t="s">
        <v>11</v>
      </c>
      <c r="K4" s="134"/>
    </row>
    <row r="5" spans="1:11" ht="31.5">
      <c r="A5" s="5">
        <v>1</v>
      </c>
      <c r="B5" s="8" t="s">
        <v>161</v>
      </c>
      <c r="C5" s="7"/>
      <c r="D5" s="7">
        <v>800</v>
      </c>
      <c r="E5" s="8" t="s">
        <v>162</v>
      </c>
      <c r="F5" s="9">
        <f aca="true" t="shared" si="0" ref="F5:F48">SUM(C5,D5)</f>
        <v>800</v>
      </c>
      <c r="G5" s="6"/>
      <c r="H5" s="7"/>
      <c r="I5" s="10"/>
      <c r="J5" s="7"/>
      <c r="K5" s="11"/>
    </row>
    <row r="6" spans="1:11" ht="15.75">
      <c r="A6" s="5"/>
      <c r="B6" s="6"/>
      <c r="C6" s="7"/>
      <c r="D6" s="7"/>
      <c r="E6" s="8"/>
      <c r="F6" s="9">
        <f t="shared" si="0"/>
        <v>0</v>
      </c>
      <c r="G6" s="6"/>
      <c r="H6" s="7"/>
      <c r="I6" s="10"/>
      <c r="J6" s="7"/>
      <c r="K6" s="11"/>
    </row>
    <row r="7" spans="1:11" ht="15.75">
      <c r="A7" s="5"/>
      <c r="B7" s="6"/>
      <c r="C7" s="7"/>
      <c r="D7" s="7"/>
      <c r="E7" s="8"/>
      <c r="F7" s="9">
        <f t="shared" si="0"/>
        <v>0</v>
      </c>
      <c r="G7" s="6"/>
      <c r="H7" s="7"/>
      <c r="I7" s="10"/>
      <c r="J7" s="7"/>
      <c r="K7" s="11"/>
    </row>
    <row r="8" spans="1:11" ht="15.75">
      <c r="A8" s="5"/>
      <c r="B8" s="6"/>
      <c r="C8" s="7"/>
      <c r="D8" s="7"/>
      <c r="E8" s="8"/>
      <c r="F8" s="9">
        <f t="shared" si="0"/>
        <v>0</v>
      </c>
      <c r="G8" s="6"/>
      <c r="H8" s="7"/>
      <c r="I8" s="10"/>
      <c r="J8" s="7"/>
      <c r="K8" s="11"/>
    </row>
    <row r="9" spans="1:11" ht="15.75">
      <c r="A9" s="5"/>
      <c r="B9" s="6"/>
      <c r="C9" s="7"/>
      <c r="D9" s="7"/>
      <c r="E9" s="8"/>
      <c r="F9" s="9">
        <f t="shared" si="0"/>
        <v>0</v>
      </c>
      <c r="G9" s="6"/>
      <c r="H9" s="7"/>
      <c r="I9" s="10"/>
      <c r="J9" s="7"/>
      <c r="K9" s="11"/>
    </row>
    <row r="10" spans="1:11" ht="15.75">
      <c r="A10" s="5"/>
      <c r="B10" s="6"/>
      <c r="C10" s="7"/>
      <c r="D10" s="7"/>
      <c r="E10" s="8"/>
      <c r="F10" s="9">
        <f t="shared" si="0"/>
        <v>0</v>
      </c>
      <c r="G10" s="22"/>
      <c r="H10" s="7"/>
      <c r="I10" s="8"/>
      <c r="J10" s="7"/>
      <c r="K10" s="11"/>
    </row>
    <row r="11" spans="1:11" ht="15.75">
      <c r="A11" s="5"/>
      <c r="B11" s="6"/>
      <c r="C11" s="7"/>
      <c r="D11" s="7"/>
      <c r="E11" s="8"/>
      <c r="F11" s="9">
        <f t="shared" si="0"/>
        <v>0</v>
      </c>
      <c r="G11" s="22"/>
      <c r="H11" s="7"/>
      <c r="I11" s="8"/>
      <c r="J11" s="7"/>
      <c r="K11" s="11"/>
    </row>
    <row r="12" spans="1:11" ht="15.75">
      <c r="A12" s="5"/>
      <c r="B12" s="6"/>
      <c r="C12" s="7"/>
      <c r="D12" s="7"/>
      <c r="E12" s="8"/>
      <c r="F12" s="9">
        <f t="shared" si="0"/>
        <v>0</v>
      </c>
      <c r="G12" s="6"/>
      <c r="H12" s="7"/>
      <c r="I12" s="8"/>
      <c r="J12" s="7"/>
      <c r="K12" s="11"/>
    </row>
    <row r="13" spans="1:11" ht="15.75">
      <c r="A13" s="22"/>
      <c r="B13" s="6"/>
      <c r="C13" s="7"/>
      <c r="D13" s="7"/>
      <c r="E13" s="8"/>
      <c r="F13" s="9">
        <f t="shared" si="0"/>
        <v>0</v>
      </c>
      <c r="G13" s="6"/>
      <c r="H13" s="7"/>
      <c r="I13" s="8"/>
      <c r="J13" s="7"/>
      <c r="K13" s="11"/>
    </row>
    <row r="14" spans="1:11" ht="15" customHeight="1">
      <c r="A14" s="22"/>
      <c r="B14" s="6"/>
      <c r="C14" s="7"/>
      <c r="D14" s="7"/>
      <c r="E14" s="8"/>
      <c r="F14" s="9">
        <f t="shared" si="0"/>
        <v>0</v>
      </c>
      <c r="G14" s="6"/>
      <c r="H14" s="7"/>
      <c r="I14" s="8"/>
      <c r="J14" s="7"/>
      <c r="K14" s="11"/>
    </row>
    <row r="15" spans="1:11" ht="15.75">
      <c r="A15" s="5"/>
      <c r="B15" s="6"/>
      <c r="C15" s="7"/>
      <c r="D15" s="7"/>
      <c r="E15" s="8"/>
      <c r="F15" s="9">
        <f t="shared" si="0"/>
        <v>0</v>
      </c>
      <c r="G15" s="6"/>
      <c r="H15" s="7"/>
      <c r="I15" s="8"/>
      <c r="J15" s="7"/>
      <c r="K15" s="11"/>
    </row>
    <row r="16" spans="1:11" ht="15.75">
      <c r="A16" s="5"/>
      <c r="B16" s="6"/>
      <c r="C16" s="7"/>
      <c r="D16" s="7"/>
      <c r="E16" s="8"/>
      <c r="F16" s="9">
        <f t="shared" si="0"/>
        <v>0</v>
      </c>
      <c r="G16" s="6"/>
      <c r="H16" s="7"/>
      <c r="I16" s="8"/>
      <c r="J16" s="7"/>
      <c r="K16" s="11"/>
    </row>
    <row r="17" spans="1:11" ht="15.75">
      <c r="A17" s="5"/>
      <c r="B17" s="6"/>
      <c r="C17" s="7"/>
      <c r="D17" s="7"/>
      <c r="E17" s="8"/>
      <c r="F17" s="9">
        <f t="shared" si="0"/>
        <v>0</v>
      </c>
      <c r="G17" s="6"/>
      <c r="H17" s="7"/>
      <c r="I17" s="8"/>
      <c r="J17" s="7"/>
      <c r="K17" s="11"/>
    </row>
    <row r="18" spans="1:11" ht="15.75">
      <c r="A18" s="5"/>
      <c r="B18" s="6"/>
      <c r="C18" s="7"/>
      <c r="D18" s="7"/>
      <c r="E18" s="8"/>
      <c r="F18" s="9">
        <f t="shared" si="0"/>
        <v>0</v>
      </c>
      <c r="G18" s="6"/>
      <c r="H18" s="7"/>
      <c r="I18" s="8"/>
      <c r="J18" s="7"/>
      <c r="K18" s="11"/>
    </row>
    <row r="19" spans="1:11" ht="15.75">
      <c r="A19" s="5"/>
      <c r="B19" s="6"/>
      <c r="C19" s="7"/>
      <c r="D19" s="7"/>
      <c r="E19" s="8"/>
      <c r="F19" s="9">
        <f t="shared" si="0"/>
        <v>0</v>
      </c>
      <c r="G19" s="6"/>
      <c r="H19" s="7"/>
      <c r="I19" s="8"/>
      <c r="J19" s="7"/>
      <c r="K19" s="11"/>
    </row>
    <row r="20" spans="1:11" ht="15.75">
      <c r="A20" s="5"/>
      <c r="B20" s="6"/>
      <c r="C20" s="7"/>
      <c r="D20" s="7"/>
      <c r="E20" s="8"/>
      <c r="F20" s="9">
        <f t="shared" si="0"/>
        <v>0</v>
      </c>
      <c r="G20" s="6"/>
      <c r="H20" s="7"/>
      <c r="I20" s="8"/>
      <c r="J20" s="7"/>
      <c r="K20" s="11"/>
    </row>
    <row r="21" spans="1:11" ht="15.75">
      <c r="A21" s="5"/>
      <c r="B21" s="6"/>
      <c r="C21" s="7"/>
      <c r="D21" s="7"/>
      <c r="E21" s="8"/>
      <c r="F21" s="9">
        <f t="shared" si="0"/>
        <v>0</v>
      </c>
      <c r="G21" s="6"/>
      <c r="H21" s="7"/>
      <c r="I21" s="8"/>
      <c r="J21" s="7"/>
      <c r="K21" s="11"/>
    </row>
    <row r="22" spans="1:11" ht="15.75">
      <c r="A22" s="5"/>
      <c r="B22" s="6"/>
      <c r="C22" s="7"/>
      <c r="D22" s="7"/>
      <c r="E22" s="8"/>
      <c r="F22" s="9">
        <f t="shared" si="0"/>
        <v>0</v>
      </c>
      <c r="G22" s="6"/>
      <c r="H22" s="7"/>
      <c r="I22" s="8"/>
      <c r="J22" s="7"/>
      <c r="K22" s="11"/>
    </row>
    <row r="23" spans="1:11" ht="15.75">
      <c r="A23" s="22"/>
      <c r="B23" s="6"/>
      <c r="C23" s="7"/>
      <c r="D23" s="7"/>
      <c r="E23" s="8"/>
      <c r="F23" s="9">
        <f t="shared" si="0"/>
        <v>0</v>
      </c>
      <c r="G23" s="6"/>
      <c r="H23" s="7"/>
      <c r="I23" s="8"/>
      <c r="J23" s="7"/>
      <c r="K23" s="11"/>
    </row>
    <row r="24" spans="1:11" ht="15.75">
      <c r="A24" s="22"/>
      <c r="B24" s="6"/>
      <c r="C24" s="7"/>
      <c r="D24" s="7"/>
      <c r="E24" s="8"/>
      <c r="F24" s="9">
        <f t="shared" si="0"/>
        <v>0</v>
      </c>
      <c r="G24" s="6"/>
      <c r="H24" s="7"/>
      <c r="I24" s="8"/>
      <c r="J24" s="7"/>
      <c r="K24" s="11"/>
    </row>
    <row r="25" spans="1:11" ht="15.75">
      <c r="A25" s="5"/>
      <c r="B25" s="6"/>
      <c r="C25" s="7"/>
      <c r="D25" s="7"/>
      <c r="E25" s="8"/>
      <c r="F25" s="9">
        <f t="shared" si="0"/>
        <v>0</v>
      </c>
      <c r="G25" s="6"/>
      <c r="H25" s="7"/>
      <c r="I25" s="8"/>
      <c r="J25" s="7"/>
      <c r="K25" s="11"/>
    </row>
    <row r="26" spans="1:11" ht="15.75">
      <c r="A26" s="5"/>
      <c r="B26" s="6"/>
      <c r="C26" s="7"/>
      <c r="D26" s="7"/>
      <c r="E26" s="8"/>
      <c r="F26" s="9">
        <f t="shared" si="0"/>
        <v>0</v>
      </c>
      <c r="G26" s="6"/>
      <c r="H26" s="7"/>
      <c r="I26" s="8"/>
      <c r="J26" s="7"/>
      <c r="K26" s="11"/>
    </row>
    <row r="27" spans="1:11" ht="15.75">
      <c r="A27" s="5"/>
      <c r="B27" s="6"/>
      <c r="C27" s="7"/>
      <c r="D27" s="7"/>
      <c r="E27" s="8"/>
      <c r="F27" s="9">
        <f t="shared" si="0"/>
        <v>0</v>
      </c>
      <c r="G27" s="6"/>
      <c r="H27" s="7"/>
      <c r="I27" s="8"/>
      <c r="J27" s="7"/>
      <c r="K27" s="11"/>
    </row>
    <row r="28" spans="1:11" ht="15.75">
      <c r="A28" s="5"/>
      <c r="B28" s="6"/>
      <c r="C28" s="7"/>
      <c r="D28" s="7"/>
      <c r="E28" s="8"/>
      <c r="F28" s="9">
        <f t="shared" si="0"/>
        <v>0</v>
      </c>
      <c r="G28" s="6"/>
      <c r="H28" s="7"/>
      <c r="I28" s="8"/>
      <c r="J28" s="7"/>
      <c r="K28" s="11"/>
    </row>
    <row r="29" spans="1:11" ht="15.75">
      <c r="A29" s="5"/>
      <c r="B29" s="6"/>
      <c r="C29" s="7"/>
      <c r="D29" s="7"/>
      <c r="E29" s="8"/>
      <c r="F29" s="9">
        <f t="shared" si="0"/>
        <v>0</v>
      </c>
      <c r="G29" s="6"/>
      <c r="H29" s="7"/>
      <c r="I29" s="8"/>
      <c r="J29" s="7"/>
      <c r="K29" s="11"/>
    </row>
    <row r="30" spans="1:11" ht="15.75">
      <c r="A30" s="5"/>
      <c r="B30" s="6"/>
      <c r="C30" s="7"/>
      <c r="D30" s="7"/>
      <c r="E30" s="8"/>
      <c r="F30" s="9">
        <f t="shared" si="0"/>
        <v>0</v>
      </c>
      <c r="G30" s="6"/>
      <c r="H30" s="7"/>
      <c r="I30" s="8"/>
      <c r="J30" s="7"/>
      <c r="K30" s="11"/>
    </row>
    <row r="31" spans="1:11" ht="15.75">
      <c r="A31" s="5"/>
      <c r="B31" s="6"/>
      <c r="C31" s="7"/>
      <c r="D31" s="7"/>
      <c r="E31" s="8"/>
      <c r="F31" s="9">
        <f t="shared" si="0"/>
        <v>0</v>
      </c>
      <c r="G31" s="6"/>
      <c r="H31" s="7"/>
      <c r="I31" s="8"/>
      <c r="J31" s="7"/>
      <c r="K31" s="11"/>
    </row>
    <row r="32" spans="1:11" ht="15.75">
      <c r="A32" s="5"/>
      <c r="B32" s="6"/>
      <c r="C32" s="7"/>
      <c r="D32" s="7"/>
      <c r="E32" s="8"/>
      <c r="F32" s="9">
        <f t="shared" si="0"/>
        <v>0</v>
      </c>
      <c r="G32" s="6"/>
      <c r="H32" s="7"/>
      <c r="I32" s="8"/>
      <c r="J32" s="7"/>
      <c r="K32" s="11"/>
    </row>
    <row r="33" spans="1:11" ht="15.75">
      <c r="A33" s="22"/>
      <c r="B33" s="6"/>
      <c r="C33" s="7"/>
      <c r="D33" s="7"/>
      <c r="E33" s="8"/>
      <c r="F33" s="9">
        <f t="shared" si="0"/>
        <v>0</v>
      </c>
      <c r="G33" s="6"/>
      <c r="H33" s="7"/>
      <c r="I33" s="8"/>
      <c r="J33" s="7"/>
      <c r="K33" s="11"/>
    </row>
    <row r="34" spans="1:11" ht="15.75">
      <c r="A34" s="22"/>
      <c r="B34" s="6"/>
      <c r="C34" s="7"/>
      <c r="D34" s="7"/>
      <c r="E34" s="8"/>
      <c r="F34" s="9">
        <f t="shared" si="0"/>
        <v>0</v>
      </c>
      <c r="G34" s="6"/>
      <c r="H34" s="7"/>
      <c r="I34" s="8"/>
      <c r="J34" s="7"/>
      <c r="K34" s="11"/>
    </row>
    <row r="35" spans="1:11" ht="15.75">
      <c r="A35" s="5"/>
      <c r="B35" s="6"/>
      <c r="C35" s="7"/>
      <c r="D35" s="7"/>
      <c r="E35" s="8"/>
      <c r="F35" s="9">
        <f t="shared" si="0"/>
        <v>0</v>
      </c>
      <c r="G35" s="6"/>
      <c r="H35" s="7"/>
      <c r="I35" s="8"/>
      <c r="J35" s="7"/>
      <c r="K35" s="11"/>
    </row>
    <row r="36" spans="1:11" ht="15.75">
      <c r="A36" s="5"/>
      <c r="B36" s="6"/>
      <c r="C36" s="7"/>
      <c r="D36" s="7"/>
      <c r="E36" s="8"/>
      <c r="F36" s="9">
        <f t="shared" si="0"/>
        <v>0</v>
      </c>
      <c r="G36" s="6"/>
      <c r="H36" s="7"/>
      <c r="I36" s="8"/>
      <c r="J36" s="7"/>
      <c r="K36" s="11"/>
    </row>
    <row r="37" spans="1:11" ht="15.75">
      <c r="A37" s="5"/>
      <c r="B37" s="6"/>
      <c r="C37" s="7"/>
      <c r="D37" s="7"/>
      <c r="E37" s="8"/>
      <c r="F37" s="9">
        <f t="shared" si="0"/>
        <v>0</v>
      </c>
      <c r="G37" s="6"/>
      <c r="H37" s="7"/>
      <c r="I37" s="8"/>
      <c r="J37" s="7"/>
      <c r="K37" s="11"/>
    </row>
    <row r="38" spans="1:11" ht="15.75">
      <c r="A38" s="5"/>
      <c r="B38" s="6"/>
      <c r="C38" s="7"/>
      <c r="D38" s="7"/>
      <c r="E38" s="8"/>
      <c r="F38" s="9">
        <f t="shared" si="0"/>
        <v>0</v>
      </c>
      <c r="G38" s="6"/>
      <c r="H38" s="7"/>
      <c r="I38" s="8"/>
      <c r="J38" s="7"/>
      <c r="K38" s="11"/>
    </row>
    <row r="39" spans="1:11" ht="15.75">
      <c r="A39" s="5"/>
      <c r="B39" s="6"/>
      <c r="C39" s="7"/>
      <c r="D39" s="7"/>
      <c r="E39" s="8"/>
      <c r="F39" s="9">
        <f t="shared" si="0"/>
        <v>0</v>
      </c>
      <c r="G39" s="6"/>
      <c r="H39" s="7"/>
      <c r="I39" s="8"/>
      <c r="J39" s="7"/>
      <c r="K39" s="11"/>
    </row>
    <row r="40" spans="1:11" ht="15.75">
      <c r="A40" s="5"/>
      <c r="B40" s="6"/>
      <c r="C40" s="7"/>
      <c r="D40" s="7"/>
      <c r="E40" s="8"/>
      <c r="F40" s="9">
        <f t="shared" si="0"/>
        <v>0</v>
      </c>
      <c r="G40" s="6"/>
      <c r="H40" s="7"/>
      <c r="I40" s="8"/>
      <c r="J40" s="7"/>
      <c r="K40" s="11"/>
    </row>
    <row r="41" spans="1:11" ht="15.75">
      <c r="A41" s="5"/>
      <c r="B41" s="6"/>
      <c r="C41" s="7"/>
      <c r="D41" s="7"/>
      <c r="E41" s="8"/>
      <c r="F41" s="9">
        <f t="shared" si="0"/>
        <v>0</v>
      </c>
      <c r="G41" s="6"/>
      <c r="H41" s="7"/>
      <c r="I41" s="8"/>
      <c r="J41" s="7"/>
      <c r="K41" s="11"/>
    </row>
    <row r="42" spans="1:11" ht="15.75">
      <c r="A42" s="5"/>
      <c r="B42" s="6"/>
      <c r="C42" s="7"/>
      <c r="D42" s="7"/>
      <c r="E42" s="8"/>
      <c r="F42" s="9">
        <f t="shared" si="0"/>
        <v>0</v>
      </c>
      <c r="G42" s="6"/>
      <c r="H42" s="7"/>
      <c r="I42" s="8"/>
      <c r="J42" s="7"/>
      <c r="K42" s="11"/>
    </row>
    <row r="43" spans="1:11" ht="15.75">
      <c r="A43" s="22"/>
      <c r="B43" s="6"/>
      <c r="C43" s="7"/>
      <c r="D43" s="7"/>
      <c r="E43" s="8"/>
      <c r="F43" s="9">
        <f t="shared" si="0"/>
        <v>0</v>
      </c>
      <c r="G43" s="6"/>
      <c r="H43" s="7"/>
      <c r="I43" s="8"/>
      <c r="J43" s="7"/>
      <c r="K43" s="11"/>
    </row>
    <row r="44" spans="1:11" ht="15.75">
      <c r="A44" s="22"/>
      <c r="B44" s="6"/>
      <c r="C44" s="7"/>
      <c r="D44" s="7"/>
      <c r="E44" s="8"/>
      <c r="F44" s="9">
        <f t="shared" si="0"/>
        <v>0</v>
      </c>
      <c r="G44" s="6"/>
      <c r="H44" s="7"/>
      <c r="I44" s="8"/>
      <c r="J44" s="7"/>
      <c r="K44" s="11"/>
    </row>
    <row r="45" spans="1:11" ht="15.75">
      <c r="A45" s="23"/>
      <c r="B45" s="12"/>
      <c r="C45" s="24"/>
      <c r="D45" s="24"/>
      <c r="E45" s="25"/>
      <c r="F45" s="9">
        <f t="shared" si="0"/>
        <v>0</v>
      </c>
      <c r="G45" s="12"/>
      <c r="H45" s="24"/>
      <c r="I45" s="25"/>
      <c r="J45" s="24"/>
      <c r="K45" s="11"/>
    </row>
    <row r="46" spans="1:11" ht="15.75">
      <c r="A46" s="23"/>
      <c r="B46" s="12"/>
      <c r="C46" s="24"/>
      <c r="D46" s="24"/>
      <c r="E46" s="25"/>
      <c r="F46" s="9">
        <f t="shared" si="0"/>
        <v>0</v>
      </c>
      <c r="G46" s="12"/>
      <c r="H46" s="24"/>
      <c r="I46" s="25"/>
      <c r="J46" s="24"/>
      <c r="K46" s="11"/>
    </row>
    <row r="47" spans="1:11" ht="15.75">
      <c r="A47" s="23"/>
      <c r="B47" s="12"/>
      <c r="C47" s="24"/>
      <c r="D47" s="24"/>
      <c r="E47" s="25"/>
      <c r="F47" s="9">
        <f t="shared" si="0"/>
        <v>0</v>
      </c>
      <c r="G47" s="12"/>
      <c r="H47" s="24"/>
      <c r="I47" s="25"/>
      <c r="J47" s="24"/>
      <c r="K47" s="11"/>
    </row>
    <row r="48" spans="1:11" ht="15.75">
      <c r="A48" s="12"/>
      <c r="B48" s="13" t="s">
        <v>20</v>
      </c>
      <c r="C48" s="14">
        <f>SUM(C5:C47)</f>
        <v>0</v>
      </c>
      <c r="D48" s="14">
        <f>SUM(D5:D47)</f>
        <v>800</v>
      </c>
      <c r="E48" s="15"/>
      <c r="F48" s="16">
        <f t="shared" si="0"/>
        <v>800</v>
      </c>
      <c r="G48" s="17"/>
      <c r="H48" s="14">
        <f>SUM(H5:H47)</f>
        <v>0</v>
      </c>
      <c r="I48" s="15"/>
      <c r="J48" s="14">
        <f>SUM(J5:J47)</f>
        <v>0</v>
      </c>
      <c r="K48" s="18">
        <f>C48-H48</f>
        <v>0</v>
      </c>
    </row>
    <row r="51" spans="2:8" ht="15.75">
      <c r="B51" s="19" t="s">
        <v>142</v>
      </c>
      <c r="F51" s="20"/>
      <c r="G51" s="135" t="s">
        <v>163</v>
      </c>
      <c r="H51" s="135"/>
    </row>
    <row r="52" spans="2:8" ht="15">
      <c r="B52" s="19"/>
      <c r="F52" s="136" t="s">
        <v>22</v>
      </c>
      <c r="G52" s="136"/>
      <c r="H52" s="136"/>
    </row>
    <row r="53" spans="2:8" ht="15.75">
      <c r="B53" s="19" t="s">
        <v>23</v>
      </c>
      <c r="F53" s="20"/>
      <c r="G53" s="135" t="s">
        <v>164</v>
      </c>
      <c r="H53" s="135"/>
    </row>
    <row r="54" spans="6:8" ht="12.75">
      <c r="F54" s="136" t="s">
        <v>22</v>
      </c>
      <c r="G54" s="136"/>
      <c r="H54" s="136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2024-04-30T08:18:04Z</dcterms:modified>
  <cp:category/>
  <cp:version/>
  <cp:contentType/>
  <cp:contentStatus/>
</cp:coreProperties>
</file>